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Arkusz1" sheetId="1" r:id="rId1"/>
  </sheets>
  <definedNames>
    <definedName name="_xlnm.Print_Area" localSheetId="0">Arkusz1!$A$1:$S$39</definedName>
    <definedName name="Print_Area_0" localSheetId="0">Arkusz1!$A$1:$S$39</definedName>
    <definedName name="Print_Area_0_0" localSheetId="0">Arkusz1!$A$1:$S$39</definedName>
  </definedName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1" i="1" l="1"/>
  <c r="E9" i="1"/>
  <c r="E28" i="1"/>
  <c r="F37" i="1"/>
  <c r="G37" i="1"/>
  <c r="H37" i="1"/>
  <c r="I37" i="1"/>
  <c r="J37" i="1"/>
  <c r="K37" i="1"/>
  <c r="L37" i="1"/>
  <c r="M37" i="1"/>
  <c r="N37" i="1"/>
  <c r="O37" i="1"/>
  <c r="Q37" i="1"/>
  <c r="R37" i="1"/>
  <c r="P32" i="1"/>
  <c r="E32" i="1" s="1"/>
  <c r="P37" i="1" l="1"/>
  <c r="S14" i="1"/>
  <c r="E14" i="1" l="1"/>
  <c r="E37" i="1" s="1"/>
  <c r="S37" i="1"/>
  <c r="S38" i="1" s="1"/>
  <c r="H38" i="1" l="1"/>
  <c r="M38" i="1"/>
  <c r="L38" i="1"/>
  <c r="P38" i="1"/>
  <c r="K38" i="1"/>
  <c r="F39" i="1" l="1"/>
  <c r="L39" i="1"/>
</calcChain>
</file>

<file path=xl/sharedStrings.xml><?xml version="1.0" encoding="utf-8"?>
<sst xmlns="http://schemas.openxmlformats.org/spreadsheetml/2006/main" count="172" uniqueCount="62">
  <si>
    <t xml:space="preserve"> </t>
  </si>
  <si>
    <t xml:space="preserve"> Zmiany w preliminarzu kosztów działania Powiatowego Zakładu  Aktywności Zawodowej w Wałczu w 2019 roku</t>
  </si>
  <si>
    <t>Lp.</t>
  </si>
  <si>
    <t>Wyszczególnienie kosztów.                                    Rodzaj wydatku</t>
  </si>
  <si>
    <t>Kalkulacja wydatku</t>
  </si>
  <si>
    <t>Kwota wydatku</t>
  </si>
  <si>
    <t>Koszt całkowity</t>
  </si>
  <si>
    <t>Finansowane ze środkow PFRON będących  w dyspozycji Województwa</t>
  </si>
  <si>
    <t>Propozycja przesunięcia środków PFRON będących w dyzpozycj Województwa</t>
  </si>
  <si>
    <t>Finansowane ze środkow PFRON będących  w dyspozycji Województwa          ( po korekcie )</t>
  </si>
  <si>
    <t>Finansowane  ze środków PFRON otrzymanych bez pośrednictwa Wojwództwa (SODIR, Inne)</t>
  </si>
  <si>
    <t>Propozycja przesunięcia środków PFRON otrzymanych bez pośrednictwa Wojwództwa (SODIR, Inne)</t>
  </si>
  <si>
    <t>Finansowane  ze środków PFRON otrzymanych  bez pośrednictwa Województwa (SODiR, inne) po korekcie</t>
  </si>
  <si>
    <t>Finansowane ze środków własnych Organizatora</t>
  </si>
  <si>
    <t>Finansowane    z innych źródeł (wymienić jakie)</t>
  </si>
  <si>
    <t>Finansowane  ze sprzedaży wyrobów   i usług</t>
  </si>
  <si>
    <t>Propozycja przesunięcia finansowania  ze sprzedaży wyrobów   i usług</t>
  </si>
  <si>
    <t>Finansowane  ze sprzedaży wyrobów   i usług po korekcie</t>
  </si>
  <si>
    <t>Finansowane  ze środków Samorządu Województwa</t>
  </si>
  <si>
    <t xml:space="preserve">Propozycja przesunięcia środków Samorządu Województwa </t>
  </si>
  <si>
    <t>Finansowane  ze środków Samorządu Województwa (po korekcie)</t>
  </si>
  <si>
    <t>1</t>
  </si>
  <si>
    <t>max. 90%</t>
  </si>
  <si>
    <t>§ 8 ust. 1 rozporządzenia w sprawie ZAZ</t>
  </si>
  <si>
    <t>Wynagrodzenia osób niepełnosprawnych zaliczanych do znacznego lub umiarkowanego stopnia niepełnosprawności, do wysokości 100% minimalnego wynagrodzenia, proporcjonalnie do wymiaru czasu pracy określonego w umowie o pracę, stosownie do art. 15 ust. 2 ustawy wraz ze składkami na ubezpieczenia społeczne i zdrowotne należnymi od pracownika</t>
  </si>
  <si>
    <t>x</t>
  </si>
  <si>
    <t>Wynagrodzenia personelu zakładu wraz ze składkami na ubezpieczenia społeczne i zdrowotne, należnymi od pracownika</t>
  </si>
  <si>
    <t>21 osób/20 etetów</t>
  </si>
  <si>
    <t>Dodatkowe wynagrodzenia roczne, odprawy emerytalne                                                 i pośmiertne oraz nagrody jubileuszowe</t>
  </si>
  <si>
    <t>Składki na ubezpieczenia społeczne należne od pracodawcy oraz składki na FGŚP i FP należne od pracodawcy, naliczone od kwot wymienionych w pkt 1-3</t>
  </si>
  <si>
    <t>personel</t>
  </si>
  <si>
    <t>Materiały, energia, usługi materialne i usługi niematerialne</t>
  </si>
  <si>
    <t>Transport i dowóz niepełnosprawnych pracowników zakładu</t>
  </si>
  <si>
    <t>Szkolenia osób niepełnosprawnych zaliczonych do znacznego                                               lub umiarkowanego stopnia niepełnosprawności związane                                                   z przygotowaniem ich do pracy na otwartym rynku pracy                                           lub z prowadzoną działalnością wytwórczą lub usługową zakładu</t>
  </si>
  <si>
    <t>Szkolenia personelu zakładu</t>
  </si>
  <si>
    <t>Odpisy na zakładowy fundusz świadczeń socjalnych lub wypłaty świadczeń urlopowych, dokonywane na podstawie odrębnych przepisów</t>
  </si>
  <si>
    <t>20etatów x 1229,30zł</t>
  </si>
  <si>
    <t>osoby niepełnosprawne</t>
  </si>
  <si>
    <t>29,7etatów x 1434,18zł</t>
  </si>
  <si>
    <t>Wymiana zamortyzowanych maszyn, urządzeń i wyposażenia niezbędnych do prowadzenia produkcji lub świadczenia usług</t>
  </si>
  <si>
    <t>Wymiana maszyn i urządzeń w związku:                                                                                  a) ze zmianą profilu działalności zakładu,                                                                                       b) z wprowadzeniem ulepszeń technicznych lub technologicznych</t>
  </si>
  <si>
    <t xml:space="preserve">Inne niezbędne do realizacji rehabilitacji, obsługi i prowadzenia działalności wytwórczej lub usługowej                                        </t>
  </si>
  <si>
    <t>§ 8 ust. 2 rozporządzenia w sprawie ZAZ</t>
  </si>
  <si>
    <t>Wynagrodzenia osób niepełnosprawnych zaliczonych do znacznego lub umiarkowanego stopnia niepełnosprawności, obliczanego na podstawie ustalonego w procesie negocjacji procentowego wskaźnika minimalnego wynagrodzenia wraz ze składkami na ubezpieczenia społeczne i zdrowotne należnymi od pracownika</t>
  </si>
  <si>
    <t>54 osoby zatrudnione na 0,55</t>
  </si>
  <si>
    <t>14</t>
  </si>
  <si>
    <t>Nagrody i premie dla osób niepełnosprawnych zaliczonych do znacznego lub umiarkowanego stopnia niepełnosprawności w wysokości do 30 % miesięcznego wynagrodzenia, o którym mowa w pkt 13</t>
  </si>
  <si>
    <t>15</t>
  </si>
  <si>
    <t>Składki na ubezpieczenia społeczne należne od pracodawcy  oraz składki na FGŚP i FP należne od pracodawcy, naliczone od kwot wymienionych w pkt 13 i 14</t>
  </si>
  <si>
    <t>składki od wynagrodzeń wymienionych w pkt 13</t>
  </si>
  <si>
    <t>16</t>
  </si>
  <si>
    <t>Materiały, energia, usługi materialne i usługi niematerialne, niezbędne  do prowadzenia działalności wytwórczej lub usługowej</t>
  </si>
  <si>
    <t>Naprawy maszyn i urządzeń oraz konieczna wymiana części maszyn i urządzeń niezbędnych do prowadzenia produkcji lub świadczenia usług</t>
  </si>
  <si>
    <t>RAZEM</t>
  </si>
  <si>
    <t>Udział %</t>
  </si>
  <si>
    <t>1237,50x54x2</t>
  </si>
  <si>
    <t>3739,33 zł(średnia płaca) x 12 m-cy x 21</t>
  </si>
  <si>
    <t>942 312,00 zł x 18,03%</t>
  </si>
  <si>
    <t>135 650,00 zł x 18,03%</t>
  </si>
  <si>
    <t>x 2250,00zł x 10 m-cy = 668 250,00zł</t>
  </si>
  <si>
    <t>668 250,00zł x 18,03%</t>
  </si>
  <si>
    <t>Załącznik nr 1 do aneksu nr 4 z dnia ………… stycznia 2019 r. do umowy nr ROPS/125/2018 z dnia 27 września 2018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</si>
</sst>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zł&quot;;[Red]\-#,##0.00\ &quot;zł&quot;"/>
    <numFmt numFmtId="164" formatCode="#,##0.00&quot; zł&quot;"/>
    <numFmt numFmtId="165" formatCode="_-* #,##0.00&quot; zł&quot;_-;\-* #,##0.00&quot; zł&quot;_-;_-* \-??&quot; zł&quot;_-;_-@_-"/>
    <numFmt numFmtId="166" formatCode="#,##0.00&quot; zł&quot;;\-#,##0.00&quot; zł&quot;"/>
  </numFmts>
  <fonts count="8" x14ac:knownFonts="1">
    <font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7.5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DDDDDD"/>
        <bgColor rgb="FFEEEEEE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EEEEEE"/>
      </patternFill>
    </fill>
    <fill>
      <patternFill patternType="solid">
        <fgColor theme="0" tint="-0.14999847407452621"/>
        <bgColor rgb="FFF2F2F2"/>
      </patternFill>
    </fill>
    <fill>
      <patternFill patternType="solid">
        <fgColor theme="0" tint="-0.14999847407452621"/>
        <bgColor rgb="FFEEEEEE"/>
      </patternFill>
    </fill>
    <fill>
      <patternFill patternType="solid">
        <fgColor theme="0"/>
        <bgColor rgb="FFEEEEEE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EEEEEE"/>
      </patternFill>
    </fill>
    <fill>
      <patternFill patternType="solid">
        <fgColor theme="0" tint="-4.9989318521683403E-2"/>
        <bgColor rgb="FFF2F2F2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5" fontId="7" fillId="0" borderId="0" applyBorder="0" applyProtection="0"/>
    <xf numFmtId="0" fontId="1" fillId="2" borderId="0" applyBorder="0" applyProtection="0"/>
  </cellStyleXfs>
  <cellXfs count="81">
    <xf numFmtId="0" fontId="0" fillId="0" borderId="0" xfId="0"/>
    <xf numFmtId="49" fontId="2" fillId="0" borderId="0" xfId="0" applyNumberFormat="1" applyFont="1" applyAlignment="1">
      <alignment horizontal="center"/>
    </xf>
    <xf numFmtId="0" fontId="0" fillId="0" borderId="0" xfId="0" applyFont="1"/>
    <xf numFmtId="164" fontId="0" fillId="0" borderId="0" xfId="0" applyNumberFormat="1" applyFont="1"/>
    <xf numFmtId="164" fontId="0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center" vertical="center" wrapText="1"/>
    </xf>
    <xf numFmtId="164" fontId="4" fillId="3" borderId="0" xfId="0" applyNumberFormat="1" applyFont="1" applyFill="1" applyBorder="1" applyAlignment="1">
      <alignment horizontal="center" vertical="center"/>
    </xf>
    <xf numFmtId="49" fontId="2" fillId="3" borderId="0" xfId="0" applyNumberFormat="1" applyFont="1" applyFill="1" applyAlignment="1">
      <alignment horizontal="center"/>
    </xf>
    <xf numFmtId="0" fontId="0" fillId="3" borderId="0" xfId="0" applyFont="1" applyFill="1"/>
    <xf numFmtId="164" fontId="0" fillId="3" borderId="0" xfId="0" applyNumberFormat="1" applyFont="1" applyFill="1"/>
    <xf numFmtId="164" fontId="0" fillId="3" borderId="0" xfId="0" applyNumberFormat="1" applyFont="1" applyFill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164" fontId="5" fillId="4" borderId="2" xfId="0" applyNumberFormat="1" applyFont="1" applyFill="1" applyBorder="1" applyAlignment="1">
      <alignment horizontal="center" vertical="center" wrapText="1"/>
    </xf>
    <xf numFmtId="164" fontId="6" fillId="4" borderId="2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166" fontId="0" fillId="0" borderId="0" xfId="0" applyNumberFormat="1" applyFont="1"/>
    <xf numFmtId="0" fontId="0" fillId="0" borderId="0" xfId="0" applyFont="1" applyBorder="1" applyAlignment="1">
      <alignment wrapText="1"/>
    </xf>
    <xf numFmtId="10" fontId="0" fillId="4" borderId="5" xfId="0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0" xfId="0" applyNumberFormat="1" applyFont="1" applyFill="1" applyAlignment="1">
      <alignment wrapText="1"/>
    </xf>
    <xf numFmtId="164" fontId="0" fillId="0" borderId="0" xfId="0" applyNumberFormat="1" applyFont="1" applyFill="1"/>
    <xf numFmtId="164" fontId="3" fillId="0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64" fontId="3" fillId="6" borderId="1" xfId="1" applyNumberFormat="1" applyFont="1" applyFill="1" applyBorder="1" applyAlignment="1" applyProtection="1">
      <alignment horizontal="center" vertical="center" wrapText="1"/>
    </xf>
    <xf numFmtId="164" fontId="3" fillId="3" borderId="1" xfId="1" applyNumberFormat="1" applyFont="1" applyFill="1" applyBorder="1" applyAlignment="1" applyProtection="1">
      <alignment horizontal="center" vertical="center" wrapText="1"/>
    </xf>
    <xf numFmtId="164" fontId="3" fillId="0" borderId="1" xfId="1" applyNumberFormat="1" applyFont="1" applyFill="1" applyBorder="1" applyAlignment="1" applyProtection="1">
      <alignment horizontal="center" vertical="center" wrapText="1"/>
    </xf>
    <xf numFmtId="164" fontId="3" fillId="5" borderId="1" xfId="1" applyNumberFormat="1" applyFont="1" applyFill="1" applyBorder="1" applyAlignment="1" applyProtection="1">
      <alignment horizontal="center" vertical="center" wrapText="1"/>
    </xf>
    <xf numFmtId="164" fontId="3" fillId="6" borderId="1" xfId="0" applyNumberFormat="1" applyFont="1" applyFill="1" applyBorder="1" applyAlignment="1">
      <alignment horizontal="center" vertical="center"/>
    </xf>
    <xf numFmtId="164" fontId="6" fillId="6" borderId="4" xfId="1" applyNumberFormat="1" applyFont="1" applyFill="1" applyBorder="1" applyAlignment="1" applyProtection="1">
      <alignment horizontal="center" vertical="center" wrapText="1"/>
    </xf>
    <xf numFmtId="164" fontId="6" fillId="0" borderId="4" xfId="1" applyNumberFormat="1" applyFont="1" applyFill="1" applyBorder="1" applyAlignment="1" applyProtection="1">
      <alignment horizontal="center" vertical="center" wrapText="1"/>
    </xf>
    <xf numFmtId="164" fontId="5" fillId="9" borderId="1" xfId="0" applyNumberFormat="1" applyFont="1" applyFill="1" applyBorder="1" applyAlignment="1">
      <alignment horizontal="center" vertical="center" wrapText="1"/>
    </xf>
    <xf numFmtId="10" fontId="6" fillId="10" borderId="4" xfId="0" applyNumberFormat="1" applyFont="1" applyFill="1" applyBorder="1" applyAlignment="1">
      <alignment horizontal="center"/>
    </xf>
    <xf numFmtId="10" fontId="6" fillId="11" borderId="4" xfId="0" applyNumberFormat="1" applyFont="1" applyFill="1" applyBorder="1" applyAlignment="1">
      <alignment horizontal="center"/>
    </xf>
    <xf numFmtId="10" fontId="6" fillId="9" borderId="4" xfId="0" applyNumberFormat="1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vertical="center" wrapText="1"/>
    </xf>
    <xf numFmtId="8" fontId="5" fillId="7" borderId="1" xfId="0" applyNumberFormat="1" applyFont="1" applyFill="1" applyBorder="1" applyAlignment="1">
      <alignment vertical="center" wrapText="1"/>
    </xf>
    <xf numFmtId="0" fontId="5" fillId="8" borderId="1" xfId="0" applyFont="1" applyFill="1" applyBorder="1" applyAlignment="1">
      <alignment vertical="center" wrapText="1"/>
    </xf>
    <xf numFmtId="164" fontId="5" fillId="8" borderId="1" xfId="0" applyNumberFormat="1" applyFont="1" applyFill="1" applyBorder="1" applyAlignment="1">
      <alignment vertical="center" wrapText="1"/>
    </xf>
    <xf numFmtId="164" fontId="3" fillId="0" borderId="1" xfId="1" applyNumberFormat="1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>
      <alignment horizontal="right" vertical="center"/>
    </xf>
    <xf numFmtId="164" fontId="4" fillId="3" borderId="4" xfId="0" applyNumberFormat="1" applyFont="1" applyFill="1" applyBorder="1" applyAlignment="1">
      <alignment horizontal="center" vertical="center"/>
    </xf>
    <xf numFmtId="10" fontId="6" fillId="3" borderId="5" xfId="0" applyNumberFormat="1" applyFont="1" applyFill="1" applyBorder="1" applyAlignment="1">
      <alignment horizontal="center"/>
    </xf>
    <xf numFmtId="10" fontId="6" fillId="3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3" fillId="3" borderId="1" xfId="1" applyNumberFormat="1" applyFont="1" applyFill="1" applyBorder="1" applyAlignment="1" applyProtection="1">
      <alignment horizontal="center" vertical="center" wrapText="1"/>
    </xf>
    <xf numFmtId="164" fontId="3" fillId="0" borderId="1" xfId="1" applyNumberFormat="1" applyFont="1" applyFill="1" applyBorder="1" applyAlignment="1" applyProtection="1">
      <alignment horizontal="center" vertical="center" wrapText="1"/>
    </xf>
    <xf numFmtId="164" fontId="3" fillId="5" borderId="1" xfId="1" applyNumberFormat="1" applyFont="1" applyFill="1" applyBorder="1" applyAlignment="1" applyProtection="1">
      <alignment horizontal="center" vertical="center" wrapText="1"/>
    </xf>
    <xf numFmtId="164" fontId="3" fillId="6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164" fontId="3" fillId="6" borderId="1" xfId="1" applyNumberFormat="1" applyFont="1" applyFill="1" applyBorder="1" applyAlignment="1" applyProtection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164" fontId="3" fillId="6" borderId="1" xfId="0" applyNumberFormat="1" applyFont="1" applyFill="1" applyBorder="1" applyAlignment="1">
      <alignment horizontal="center" vertical="center" wrapText="1"/>
    </xf>
    <xf numFmtId="164" fontId="3" fillId="0" borderId="2" xfId="1" applyNumberFormat="1" applyFont="1" applyFill="1" applyBorder="1" applyAlignment="1" applyProtection="1">
      <alignment horizontal="center" vertical="center" wrapText="1"/>
    </xf>
    <xf numFmtId="164" fontId="3" fillId="0" borderId="3" xfId="1" applyNumberFormat="1" applyFont="1" applyFill="1" applyBorder="1" applyAlignment="1" applyProtection="1">
      <alignment horizontal="center" vertical="center" wrapText="1"/>
    </xf>
    <xf numFmtId="164" fontId="3" fillId="0" borderId="4" xfId="1" applyNumberFormat="1" applyFont="1" applyFill="1" applyBorder="1" applyAlignment="1" applyProtection="1">
      <alignment horizontal="center" vertical="center" wrapText="1"/>
    </xf>
    <xf numFmtId="164" fontId="3" fillId="6" borderId="2" xfId="0" applyNumberFormat="1" applyFont="1" applyFill="1" applyBorder="1" applyAlignment="1">
      <alignment horizontal="center" vertical="center"/>
    </xf>
    <xf numFmtId="164" fontId="3" fillId="6" borderId="3" xfId="0" applyNumberFormat="1" applyFont="1" applyFill="1" applyBorder="1" applyAlignment="1">
      <alignment horizontal="center" vertical="center"/>
    </xf>
    <xf numFmtId="164" fontId="3" fillId="6" borderId="4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164" fontId="3" fillId="6" borderId="2" xfId="1" applyNumberFormat="1" applyFont="1" applyFill="1" applyBorder="1" applyAlignment="1" applyProtection="1">
      <alignment horizontal="center" vertical="center" wrapText="1"/>
    </xf>
    <xf numFmtId="164" fontId="3" fillId="6" borderId="3" xfId="1" applyNumberFormat="1" applyFont="1" applyFill="1" applyBorder="1" applyAlignment="1" applyProtection="1">
      <alignment horizontal="center" vertical="center" wrapText="1"/>
    </xf>
    <xf numFmtId="164" fontId="3" fillId="6" borderId="4" xfId="1" applyNumberFormat="1" applyFont="1" applyFill="1" applyBorder="1" applyAlignment="1" applyProtection="1">
      <alignment horizontal="center" vertical="center" wrapText="1"/>
    </xf>
    <xf numFmtId="164" fontId="3" fillId="3" borderId="2" xfId="1" applyNumberFormat="1" applyFont="1" applyFill="1" applyBorder="1" applyAlignment="1" applyProtection="1">
      <alignment horizontal="center" vertical="center" wrapText="1"/>
    </xf>
    <xf numFmtId="164" fontId="3" fillId="3" borderId="3" xfId="1" applyNumberFormat="1" applyFont="1" applyFill="1" applyBorder="1" applyAlignment="1" applyProtection="1">
      <alignment horizontal="center" vertical="center" wrapText="1"/>
    </xf>
    <xf numFmtId="164" fontId="3" fillId="3" borderId="4" xfId="1" applyNumberFormat="1" applyFont="1" applyFill="1" applyBorder="1" applyAlignment="1" applyProtection="1">
      <alignment horizontal="center" vertical="center" wrapText="1"/>
    </xf>
    <xf numFmtId="164" fontId="3" fillId="5" borderId="2" xfId="1" applyNumberFormat="1" applyFont="1" applyFill="1" applyBorder="1" applyAlignment="1" applyProtection="1">
      <alignment horizontal="center" vertical="center" wrapText="1"/>
    </xf>
    <xf numFmtId="164" fontId="3" fillId="5" borderId="3" xfId="1" applyNumberFormat="1" applyFont="1" applyFill="1" applyBorder="1" applyAlignment="1" applyProtection="1">
      <alignment horizontal="center" vertical="center" wrapText="1"/>
    </xf>
    <xf numFmtId="164" fontId="3" fillId="5" borderId="4" xfId="1" applyNumberFormat="1" applyFont="1" applyFill="1" applyBorder="1" applyAlignment="1" applyProtection="1">
      <alignment horizontal="center" vertical="center" wrapText="1"/>
    </xf>
    <xf numFmtId="164" fontId="3" fillId="0" borderId="0" xfId="0" applyNumberFormat="1" applyFont="1" applyBorder="1" applyAlignment="1">
      <alignment wrapText="1"/>
    </xf>
    <xf numFmtId="0" fontId="0" fillId="0" borderId="0" xfId="0" applyFont="1" applyAlignment="1"/>
    <xf numFmtId="49" fontId="4" fillId="3" borderId="0" xfId="0" applyNumberFormat="1" applyFont="1" applyFill="1" applyBorder="1" applyAlignment="1">
      <alignment horizontal="center" vertical="center"/>
    </xf>
  </cellXfs>
  <cellStyles count="3">
    <cellStyle name="Normalny" xfId="0" builtinId="0"/>
    <cellStyle name="Tekst objaśnienia" xfId="2" builtinId="53" customBuiltin="1"/>
    <cellStyle name="Walutowy" xfId="1" builtinId="4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EEEEEE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0"/>
  <sheetViews>
    <sheetView tabSelected="1" zoomScale="90" zoomScaleNormal="90" workbookViewId="0">
      <selection activeCell="V23" sqref="V23"/>
    </sheetView>
  </sheetViews>
  <sheetFormatPr defaultRowHeight="12.75" x14ac:dyDescent="0.2"/>
  <cols>
    <col min="1" max="1" width="3.28515625" style="1" customWidth="1"/>
    <col min="2" max="2" width="20.7109375" style="2" customWidth="1"/>
    <col min="3" max="3" width="16" style="2" customWidth="1"/>
    <col min="4" max="4" width="14" style="3" customWidth="1"/>
    <col min="5" max="5" width="14.28515625" style="3" customWidth="1"/>
    <col min="6" max="11" width="12.7109375" style="3" customWidth="1"/>
    <col min="12" max="12" width="10.28515625" style="3" customWidth="1"/>
    <col min="13" max="13" width="11.5703125" style="3"/>
    <col min="14" max="15" width="12" style="25" customWidth="1"/>
    <col min="16" max="16" width="12" style="3" customWidth="1"/>
    <col min="17" max="17" width="12.7109375" style="3" customWidth="1"/>
    <col min="18" max="18" width="12.7109375" style="4" customWidth="1"/>
    <col min="19" max="19" width="11.28515625" style="5" customWidth="1"/>
    <col min="20" max="21" width="9.28515625" style="2" customWidth="1"/>
    <col min="22" max="22" width="12.28515625" style="2" customWidth="1"/>
    <col min="23" max="1025" width="9.28515625" style="2" customWidth="1"/>
    <col min="1026" max="16384" width="9.140625" style="2"/>
  </cols>
  <sheetData>
    <row r="1" spans="1:19" ht="33" customHeight="1" x14ac:dyDescent="0.2">
      <c r="E1" s="3" t="s">
        <v>0</v>
      </c>
      <c r="L1" s="78" t="s">
        <v>61</v>
      </c>
      <c r="M1" s="78"/>
      <c r="N1" s="78"/>
      <c r="O1" s="78"/>
      <c r="P1" s="78"/>
      <c r="Q1" s="78"/>
      <c r="R1" s="78"/>
      <c r="S1" s="79"/>
    </row>
    <row r="2" spans="1:19" ht="15" customHeight="1" x14ac:dyDescent="0.2">
      <c r="M2" s="6"/>
      <c r="N2" s="24"/>
      <c r="O2" s="24"/>
      <c r="P2" s="6"/>
      <c r="Q2" s="6"/>
      <c r="R2" s="7"/>
    </row>
    <row r="3" spans="1:19" ht="20.100000000000001" customHeight="1" x14ac:dyDescent="0.2">
      <c r="A3" s="80" t="s">
        <v>1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"/>
    </row>
    <row r="4" spans="1:19" ht="10.15" customHeight="1" x14ac:dyDescent="0.2">
      <c r="A4" s="9"/>
      <c r="B4" s="10"/>
      <c r="C4" s="10"/>
      <c r="D4" s="11"/>
      <c r="E4" s="11"/>
      <c r="F4" s="11"/>
      <c r="G4" s="11"/>
      <c r="H4" s="11"/>
      <c r="I4" s="11"/>
      <c r="J4" s="11"/>
      <c r="K4" s="11"/>
      <c r="L4" s="11"/>
      <c r="M4" s="11"/>
      <c r="P4" s="11"/>
      <c r="Q4" s="11"/>
      <c r="R4" s="12"/>
    </row>
    <row r="5" spans="1:19" ht="98.25" customHeight="1" x14ac:dyDescent="0.2">
      <c r="A5" s="13" t="s">
        <v>2</v>
      </c>
      <c r="B5" s="14" t="s">
        <v>3</v>
      </c>
      <c r="C5" s="14" t="s">
        <v>4</v>
      </c>
      <c r="D5" s="15" t="s">
        <v>5</v>
      </c>
      <c r="E5" s="15" t="s">
        <v>6</v>
      </c>
      <c r="F5" s="15" t="s">
        <v>7</v>
      </c>
      <c r="G5" s="15" t="s">
        <v>8</v>
      </c>
      <c r="H5" s="15" t="s">
        <v>9</v>
      </c>
      <c r="I5" s="15" t="s">
        <v>10</v>
      </c>
      <c r="J5" s="15" t="s">
        <v>11</v>
      </c>
      <c r="K5" s="15" t="s">
        <v>12</v>
      </c>
      <c r="L5" s="15" t="s">
        <v>13</v>
      </c>
      <c r="M5" s="15" t="s">
        <v>14</v>
      </c>
      <c r="N5" s="35" t="s">
        <v>15</v>
      </c>
      <c r="O5" s="35" t="s">
        <v>16</v>
      </c>
      <c r="P5" s="15" t="s">
        <v>17</v>
      </c>
      <c r="Q5" s="15" t="s">
        <v>18</v>
      </c>
      <c r="R5" s="16" t="s">
        <v>19</v>
      </c>
      <c r="S5" s="17" t="s">
        <v>20</v>
      </c>
    </row>
    <row r="6" spans="1:19" ht="10.15" customHeight="1" x14ac:dyDescent="0.2">
      <c r="A6" s="18" t="s">
        <v>21</v>
      </c>
      <c r="B6" s="18">
        <v>2</v>
      </c>
      <c r="C6" s="18">
        <v>3</v>
      </c>
      <c r="D6" s="18">
        <v>4</v>
      </c>
      <c r="E6" s="18">
        <v>5</v>
      </c>
      <c r="F6" s="18">
        <v>6</v>
      </c>
      <c r="G6" s="18">
        <v>7</v>
      </c>
      <c r="H6" s="18">
        <v>8</v>
      </c>
      <c r="I6" s="18">
        <v>9</v>
      </c>
      <c r="J6" s="18">
        <v>10</v>
      </c>
      <c r="K6" s="18">
        <v>11</v>
      </c>
      <c r="L6" s="18">
        <v>12</v>
      </c>
      <c r="M6" s="18">
        <v>13</v>
      </c>
      <c r="N6" s="18">
        <v>14</v>
      </c>
      <c r="O6" s="18">
        <v>15</v>
      </c>
      <c r="P6" s="18">
        <v>16</v>
      </c>
      <c r="Q6" s="18">
        <v>17</v>
      </c>
      <c r="R6" s="18">
        <v>18</v>
      </c>
      <c r="S6" s="18">
        <v>19</v>
      </c>
    </row>
    <row r="7" spans="1:19" ht="12" customHeight="1" x14ac:dyDescent="0.2">
      <c r="A7" s="67" t="s">
        <v>22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</row>
    <row r="8" spans="1:19" ht="13.15" customHeight="1" x14ac:dyDescent="0.2">
      <c r="A8" s="68" t="s">
        <v>23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</row>
    <row r="9" spans="1:19" ht="66" customHeight="1" x14ac:dyDescent="0.2">
      <c r="A9" s="19">
        <v>1</v>
      </c>
      <c r="B9" s="57" t="s">
        <v>24</v>
      </c>
      <c r="C9" s="57"/>
      <c r="D9" s="57"/>
      <c r="E9" s="28">
        <f>H9+S9</f>
        <v>133650</v>
      </c>
      <c r="F9" s="29">
        <v>0</v>
      </c>
      <c r="G9" s="30">
        <v>66825</v>
      </c>
      <c r="H9" s="28">
        <v>66825</v>
      </c>
      <c r="I9" s="30" t="s">
        <v>25</v>
      </c>
      <c r="J9" s="30" t="s">
        <v>25</v>
      </c>
      <c r="K9" s="31" t="s">
        <v>25</v>
      </c>
      <c r="L9" s="44">
        <v>0</v>
      </c>
      <c r="M9" s="29">
        <v>0</v>
      </c>
      <c r="N9" s="30" t="s">
        <v>25</v>
      </c>
      <c r="O9" s="30" t="s">
        <v>25</v>
      </c>
      <c r="P9" s="31" t="s">
        <v>25</v>
      </c>
      <c r="Q9" s="29">
        <v>0</v>
      </c>
      <c r="R9" s="30">
        <v>66825</v>
      </c>
      <c r="S9" s="32">
        <v>66825</v>
      </c>
    </row>
    <row r="10" spans="1:19" ht="25.5" customHeight="1" x14ac:dyDescent="0.2">
      <c r="A10" s="39"/>
      <c r="B10" s="40" t="s">
        <v>44</v>
      </c>
      <c r="C10" s="40" t="s">
        <v>55</v>
      </c>
      <c r="D10" s="41">
        <v>135650</v>
      </c>
      <c r="E10" s="28"/>
      <c r="F10" s="29"/>
      <c r="G10" s="30"/>
      <c r="H10" s="28"/>
      <c r="I10" s="30"/>
      <c r="J10" s="30"/>
      <c r="K10" s="31"/>
      <c r="L10" s="44"/>
      <c r="M10" s="29"/>
      <c r="N10" s="30"/>
      <c r="O10" s="30"/>
      <c r="P10" s="31"/>
      <c r="Q10" s="29"/>
      <c r="R10" s="30"/>
      <c r="S10" s="32"/>
    </row>
    <row r="11" spans="1:19" ht="42" customHeight="1" x14ac:dyDescent="0.2">
      <c r="A11" s="19">
        <v>2</v>
      </c>
      <c r="B11" s="57" t="s">
        <v>26</v>
      </c>
      <c r="C11" s="57"/>
      <c r="D11" s="57"/>
      <c r="E11" s="58">
        <f>H11+S11</f>
        <v>942312</v>
      </c>
      <c r="F11" s="53">
        <v>787137</v>
      </c>
      <c r="G11" s="54">
        <v>-66825</v>
      </c>
      <c r="H11" s="58">
        <v>720312</v>
      </c>
      <c r="I11" s="54" t="s">
        <v>25</v>
      </c>
      <c r="J11" s="54" t="s">
        <v>25</v>
      </c>
      <c r="K11" s="55" t="s">
        <v>25</v>
      </c>
      <c r="L11" s="54">
        <v>0</v>
      </c>
      <c r="M11" s="53">
        <v>0</v>
      </c>
      <c r="N11" s="54" t="s">
        <v>25</v>
      </c>
      <c r="O11" s="54" t="s">
        <v>25</v>
      </c>
      <c r="P11" s="55" t="s">
        <v>25</v>
      </c>
      <c r="Q11" s="53">
        <v>222000</v>
      </c>
      <c r="R11" s="54">
        <v>0</v>
      </c>
      <c r="S11" s="56">
        <v>222000</v>
      </c>
    </row>
    <row r="12" spans="1:19" ht="21.75" customHeight="1" x14ac:dyDescent="0.2">
      <c r="A12" s="39"/>
      <c r="B12" s="42" t="s">
        <v>27</v>
      </c>
      <c r="C12" s="42" t="s">
        <v>56</v>
      </c>
      <c r="D12" s="43">
        <v>942312</v>
      </c>
      <c r="E12" s="58"/>
      <c r="F12" s="53"/>
      <c r="G12" s="54"/>
      <c r="H12" s="58"/>
      <c r="I12" s="54"/>
      <c r="J12" s="54"/>
      <c r="K12" s="55"/>
      <c r="L12" s="54"/>
      <c r="M12" s="53"/>
      <c r="N12" s="54"/>
      <c r="O12" s="54"/>
      <c r="P12" s="55"/>
      <c r="Q12" s="53"/>
      <c r="R12" s="54"/>
      <c r="S12" s="56"/>
    </row>
    <row r="13" spans="1:19" ht="25.15" customHeight="1" x14ac:dyDescent="0.2">
      <c r="A13" s="19">
        <v>3</v>
      </c>
      <c r="B13" s="57" t="s">
        <v>28</v>
      </c>
      <c r="C13" s="57"/>
      <c r="D13" s="57"/>
      <c r="E13" s="28">
        <v>0</v>
      </c>
      <c r="F13" s="29">
        <v>0</v>
      </c>
      <c r="G13" s="30">
        <v>0</v>
      </c>
      <c r="H13" s="28">
        <v>0</v>
      </c>
      <c r="I13" s="30" t="s">
        <v>25</v>
      </c>
      <c r="J13" s="30" t="s">
        <v>25</v>
      </c>
      <c r="K13" s="31" t="s">
        <v>25</v>
      </c>
      <c r="L13" s="44">
        <v>0</v>
      </c>
      <c r="M13" s="29">
        <v>0</v>
      </c>
      <c r="N13" s="30" t="s">
        <v>25</v>
      </c>
      <c r="O13" s="30" t="s">
        <v>25</v>
      </c>
      <c r="P13" s="31" t="s">
        <v>25</v>
      </c>
      <c r="Q13" s="29">
        <v>0</v>
      </c>
      <c r="R13" s="30">
        <v>0</v>
      </c>
      <c r="S13" s="32">
        <v>0</v>
      </c>
    </row>
    <row r="14" spans="1:19" ht="44.25" customHeight="1" x14ac:dyDescent="0.2">
      <c r="A14" s="19">
        <v>4</v>
      </c>
      <c r="B14" s="57" t="s">
        <v>29</v>
      </c>
      <c r="C14" s="57"/>
      <c r="D14" s="57"/>
      <c r="E14" s="69">
        <f>H14+S14</f>
        <v>193995.94</v>
      </c>
      <c r="F14" s="72">
        <v>163981.85</v>
      </c>
      <c r="G14" s="61">
        <v>0</v>
      </c>
      <c r="H14" s="69">
        <v>163981.85</v>
      </c>
      <c r="I14" s="61" t="s">
        <v>25</v>
      </c>
      <c r="J14" s="61" t="s">
        <v>25</v>
      </c>
      <c r="K14" s="75" t="s">
        <v>25</v>
      </c>
      <c r="L14" s="61">
        <v>0</v>
      </c>
      <c r="M14" s="72">
        <v>0</v>
      </c>
      <c r="N14" s="61" t="s">
        <v>25</v>
      </c>
      <c r="O14" s="61" t="s">
        <v>25</v>
      </c>
      <c r="P14" s="75" t="s">
        <v>25</v>
      </c>
      <c r="Q14" s="72">
        <v>17965.55</v>
      </c>
      <c r="R14" s="61">
        <v>12048.54</v>
      </c>
      <c r="S14" s="64">
        <f>Q14+R14</f>
        <v>30014.09</v>
      </c>
    </row>
    <row r="15" spans="1:19" ht="16.5" customHeight="1" x14ac:dyDescent="0.2">
      <c r="A15" s="39"/>
      <c r="B15" s="42" t="s">
        <v>30</v>
      </c>
      <c r="C15" s="42" t="s">
        <v>57</v>
      </c>
      <c r="D15" s="43">
        <v>169898.85</v>
      </c>
      <c r="E15" s="70"/>
      <c r="F15" s="73"/>
      <c r="G15" s="62"/>
      <c r="H15" s="70"/>
      <c r="I15" s="62"/>
      <c r="J15" s="62"/>
      <c r="K15" s="76"/>
      <c r="L15" s="62"/>
      <c r="M15" s="73"/>
      <c r="N15" s="62"/>
      <c r="O15" s="62"/>
      <c r="P15" s="76"/>
      <c r="Q15" s="73"/>
      <c r="R15" s="62"/>
      <c r="S15" s="65"/>
    </row>
    <row r="16" spans="1:19" ht="12.75" customHeight="1" x14ac:dyDescent="0.2">
      <c r="A16" s="39"/>
      <c r="B16" s="42" t="s">
        <v>37</v>
      </c>
      <c r="C16" s="42" t="s">
        <v>58</v>
      </c>
      <c r="D16" s="43">
        <v>24097.09</v>
      </c>
      <c r="E16" s="71"/>
      <c r="F16" s="74"/>
      <c r="G16" s="63"/>
      <c r="H16" s="71"/>
      <c r="I16" s="63"/>
      <c r="J16" s="63"/>
      <c r="K16" s="77"/>
      <c r="L16" s="63"/>
      <c r="M16" s="74"/>
      <c r="N16" s="63"/>
      <c r="O16" s="63"/>
      <c r="P16" s="77"/>
      <c r="Q16" s="74"/>
      <c r="R16" s="63"/>
      <c r="S16" s="66"/>
    </row>
    <row r="17" spans="1:22" ht="15" customHeight="1" x14ac:dyDescent="0.2">
      <c r="A17" s="19">
        <v>5</v>
      </c>
      <c r="B17" s="57" t="s">
        <v>31</v>
      </c>
      <c r="C17" s="57"/>
      <c r="D17" s="57"/>
      <c r="E17" s="28">
        <v>126000</v>
      </c>
      <c r="F17" s="29">
        <v>111100</v>
      </c>
      <c r="G17" s="30">
        <v>0</v>
      </c>
      <c r="H17" s="28">
        <v>111100</v>
      </c>
      <c r="I17" s="30" t="s">
        <v>25</v>
      </c>
      <c r="J17" s="30" t="s">
        <v>25</v>
      </c>
      <c r="K17" s="31" t="s">
        <v>25</v>
      </c>
      <c r="L17" s="44">
        <v>0</v>
      </c>
      <c r="M17" s="29">
        <v>0</v>
      </c>
      <c r="N17" s="30" t="s">
        <v>25</v>
      </c>
      <c r="O17" s="30" t="s">
        <v>25</v>
      </c>
      <c r="P17" s="31" t="s">
        <v>25</v>
      </c>
      <c r="Q17" s="23">
        <v>14900</v>
      </c>
      <c r="R17" s="26">
        <v>0</v>
      </c>
      <c r="S17" s="32">
        <v>14900</v>
      </c>
      <c r="V17" s="20"/>
    </row>
    <row r="18" spans="1:22" ht="15" customHeight="1" x14ac:dyDescent="0.2">
      <c r="A18" s="19">
        <v>6</v>
      </c>
      <c r="B18" s="57" t="s">
        <v>32</v>
      </c>
      <c r="C18" s="57"/>
      <c r="D18" s="57"/>
      <c r="E18" s="28">
        <v>47400</v>
      </c>
      <c r="F18" s="29">
        <v>42000</v>
      </c>
      <c r="G18" s="30">
        <v>0</v>
      </c>
      <c r="H18" s="28">
        <v>42000</v>
      </c>
      <c r="I18" s="30" t="s">
        <v>25</v>
      </c>
      <c r="J18" s="30" t="s">
        <v>25</v>
      </c>
      <c r="K18" s="31" t="s">
        <v>25</v>
      </c>
      <c r="L18" s="44">
        <v>0</v>
      </c>
      <c r="M18" s="29">
        <v>0</v>
      </c>
      <c r="N18" s="30" t="s">
        <v>25</v>
      </c>
      <c r="O18" s="30" t="s">
        <v>25</v>
      </c>
      <c r="P18" s="31" t="s">
        <v>25</v>
      </c>
      <c r="Q18" s="29">
        <v>5400</v>
      </c>
      <c r="R18" s="30">
        <v>0</v>
      </c>
      <c r="S18" s="32">
        <v>5400</v>
      </c>
    </row>
    <row r="19" spans="1:22" ht="41.25" customHeight="1" x14ac:dyDescent="0.2">
      <c r="A19" s="19">
        <v>7</v>
      </c>
      <c r="B19" s="57" t="s">
        <v>33</v>
      </c>
      <c r="C19" s="57"/>
      <c r="D19" s="57"/>
      <c r="E19" s="28">
        <v>8000</v>
      </c>
      <c r="F19" s="29">
        <v>0</v>
      </c>
      <c r="G19" s="30">
        <v>0</v>
      </c>
      <c r="H19" s="28">
        <v>0</v>
      </c>
      <c r="I19" s="30" t="s">
        <v>25</v>
      </c>
      <c r="J19" s="30" t="s">
        <v>25</v>
      </c>
      <c r="K19" s="31" t="s">
        <v>25</v>
      </c>
      <c r="L19" s="44">
        <v>0</v>
      </c>
      <c r="M19" s="29">
        <v>0</v>
      </c>
      <c r="N19" s="30" t="s">
        <v>25</v>
      </c>
      <c r="O19" s="30" t="s">
        <v>25</v>
      </c>
      <c r="P19" s="31" t="s">
        <v>25</v>
      </c>
      <c r="Q19" s="29">
        <v>8000</v>
      </c>
      <c r="R19" s="30">
        <v>0</v>
      </c>
      <c r="S19" s="32">
        <v>8000</v>
      </c>
    </row>
    <row r="20" spans="1:22" ht="15" customHeight="1" x14ac:dyDescent="0.2">
      <c r="A20" s="19">
        <v>8</v>
      </c>
      <c r="B20" s="57" t="s">
        <v>34</v>
      </c>
      <c r="C20" s="57"/>
      <c r="D20" s="57"/>
      <c r="E20" s="28">
        <v>4000</v>
      </c>
      <c r="F20" s="29">
        <v>4000</v>
      </c>
      <c r="G20" s="30">
        <v>0</v>
      </c>
      <c r="H20" s="28">
        <v>4000</v>
      </c>
      <c r="I20" s="30" t="s">
        <v>25</v>
      </c>
      <c r="J20" s="30" t="s">
        <v>25</v>
      </c>
      <c r="K20" s="31" t="s">
        <v>25</v>
      </c>
      <c r="L20" s="44">
        <v>0</v>
      </c>
      <c r="M20" s="29">
        <v>0</v>
      </c>
      <c r="N20" s="30" t="s">
        <v>25</v>
      </c>
      <c r="O20" s="30" t="s">
        <v>25</v>
      </c>
      <c r="P20" s="31" t="s">
        <v>25</v>
      </c>
      <c r="Q20" s="29">
        <v>0</v>
      </c>
      <c r="R20" s="30">
        <v>0</v>
      </c>
      <c r="S20" s="32">
        <v>0</v>
      </c>
    </row>
    <row r="21" spans="1:22" ht="35.1" customHeight="1" x14ac:dyDescent="0.2">
      <c r="A21" s="19">
        <v>9</v>
      </c>
      <c r="B21" s="57" t="s">
        <v>35</v>
      </c>
      <c r="C21" s="57"/>
      <c r="D21" s="57"/>
      <c r="E21" s="58">
        <v>67181.149999999994</v>
      </c>
      <c r="F21" s="53">
        <v>67181.149999999994</v>
      </c>
      <c r="G21" s="54">
        <v>0</v>
      </c>
      <c r="H21" s="58">
        <v>67181.149999999994</v>
      </c>
      <c r="I21" s="54" t="s">
        <v>25</v>
      </c>
      <c r="J21" s="54" t="s">
        <v>25</v>
      </c>
      <c r="K21" s="55" t="s">
        <v>25</v>
      </c>
      <c r="L21" s="54">
        <v>0</v>
      </c>
      <c r="M21" s="53">
        <v>0</v>
      </c>
      <c r="N21" s="54" t="s">
        <v>25</v>
      </c>
      <c r="O21" s="54" t="s">
        <v>25</v>
      </c>
      <c r="P21" s="55" t="s">
        <v>25</v>
      </c>
      <c r="Q21" s="53">
        <v>0</v>
      </c>
      <c r="R21" s="54">
        <v>0</v>
      </c>
      <c r="S21" s="56">
        <v>0</v>
      </c>
    </row>
    <row r="22" spans="1:22" ht="10.5" customHeight="1" x14ac:dyDescent="0.2">
      <c r="A22" s="39"/>
      <c r="B22" s="42" t="s">
        <v>30</v>
      </c>
      <c r="C22" s="42" t="s">
        <v>36</v>
      </c>
      <c r="D22" s="43">
        <v>24586</v>
      </c>
      <c r="E22" s="58"/>
      <c r="F22" s="53"/>
      <c r="G22" s="54"/>
      <c r="H22" s="58"/>
      <c r="I22" s="54"/>
      <c r="J22" s="54"/>
      <c r="K22" s="55"/>
      <c r="L22" s="54"/>
      <c r="M22" s="53"/>
      <c r="N22" s="54"/>
      <c r="O22" s="54"/>
      <c r="P22" s="55"/>
      <c r="Q22" s="53"/>
      <c r="R22" s="54"/>
      <c r="S22" s="56"/>
    </row>
    <row r="23" spans="1:22" ht="18" customHeight="1" x14ac:dyDescent="0.2">
      <c r="A23" s="39"/>
      <c r="B23" s="42" t="s">
        <v>37</v>
      </c>
      <c r="C23" s="42" t="s">
        <v>38</v>
      </c>
      <c r="D23" s="43">
        <v>42595.15</v>
      </c>
      <c r="E23" s="58"/>
      <c r="F23" s="53"/>
      <c r="G23" s="54"/>
      <c r="H23" s="58"/>
      <c r="I23" s="54"/>
      <c r="J23" s="54"/>
      <c r="K23" s="55"/>
      <c r="L23" s="54"/>
      <c r="M23" s="53"/>
      <c r="N23" s="54"/>
      <c r="O23" s="54"/>
      <c r="P23" s="55"/>
      <c r="Q23" s="53"/>
      <c r="R23" s="54"/>
      <c r="S23" s="56"/>
    </row>
    <row r="24" spans="1:22" ht="25.15" customHeight="1" x14ac:dyDescent="0.2">
      <c r="A24" s="19">
        <v>10</v>
      </c>
      <c r="B24" s="57" t="s">
        <v>39</v>
      </c>
      <c r="C24" s="57"/>
      <c r="D24" s="57"/>
      <c r="E24" s="28">
        <v>0</v>
      </c>
      <c r="F24" s="29">
        <v>0</v>
      </c>
      <c r="G24" s="30">
        <v>0</v>
      </c>
      <c r="H24" s="28">
        <v>0</v>
      </c>
      <c r="I24" s="30" t="s">
        <v>25</v>
      </c>
      <c r="J24" s="30" t="s">
        <v>25</v>
      </c>
      <c r="K24" s="31" t="s">
        <v>25</v>
      </c>
      <c r="L24" s="44">
        <v>0</v>
      </c>
      <c r="M24" s="29">
        <v>0</v>
      </c>
      <c r="N24" s="30" t="s">
        <v>25</v>
      </c>
      <c r="O24" s="30" t="s">
        <v>25</v>
      </c>
      <c r="P24" s="31" t="s">
        <v>25</v>
      </c>
      <c r="Q24" s="29">
        <v>0</v>
      </c>
      <c r="R24" s="30">
        <v>0</v>
      </c>
      <c r="S24" s="32">
        <v>0</v>
      </c>
    </row>
    <row r="25" spans="1:22" ht="37.5" customHeight="1" x14ac:dyDescent="0.2">
      <c r="A25" s="19">
        <v>11</v>
      </c>
      <c r="B25" s="57" t="s">
        <v>40</v>
      </c>
      <c r="C25" s="57"/>
      <c r="D25" s="57"/>
      <c r="E25" s="28">
        <v>0</v>
      </c>
      <c r="F25" s="29">
        <v>0</v>
      </c>
      <c r="G25" s="30">
        <v>0</v>
      </c>
      <c r="H25" s="28">
        <v>0</v>
      </c>
      <c r="I25" s="30" t="s">
        <v>25</v>
      </c>
      <c r="J25" s="30" t="s">
        <v>25</v>
      </c>
      <c r="K25" s="31" t="s">
        <v>25</v>
      </c>
      <c r="L25" s="44">
        <v>0</v>
      </c>
      <c r="M25" s="29">
        <v>0</v>
      </c>
      <c r="N25" s="30" t="s">
        <v>25</v>
      </c>
      <c r="O25" s="30" t="s">
        <v>25</v>
      </c>
      <c r="P25" s="31" t="s">
        <v>25</v>
      </c>
      <c r="Q25" s="29">
        <v>0</v>
      </c>
      <c r="R25" s="30">
        <v>0</v>
      </c>
      <c r="S25" s="32">
        <v>0</v>
      </c>
    </row>
    <row r="26" spans="1:22" ht="37.5" customHeight="1" x14ac:dyDescent="0.2">
      <c r="A26" s="19">
        <v>12</v>
      </c>
      <c r="B26" s="57" t="s">
        <v>41</v>
      </c>
      <c r="C26" s="57"/>
      <c r="D26" s="57"/>
      <c r="E26" s="28">
        <v>62600</v>
      </c>
      <c r="F26" s="29">
        <v>12600</v>
      </c>
      <c r="G26" s="30">
        <v>0</v>
      </c>
      <c r="H26" s="28">
        <v>12600</v>
      </c>
      <c r="I26" s="30" t="s">
        <v>25</v>
      </c>
      <c r="J26" s="30" t="s">
        <v>25</v>
      </c>
      <c r="K26" s="31" t="s">
        <v>25</v>
      </c>
      <c r="L26" s="44">
        <v>50000</v>
      </c>
      <c r="M26" s="29">
        <v>0</v>
      </c>
      <c r="N26" s="30" t="s">
        <v>25</v>
      </c>
      <c r="O26" s="30" t="s">
        <v>25</v>
      </c>
      <c r="P26" s="31" t="s">
        <v>25</v>
      </c>
      <c r="Q26" s="29">
        <v>0</v>
      </c>
      <c r="R26" s="30">
        <v>0</v>
      </c>
      <c r="S26" s="32">
        <v>0</v>
      </c>
    </row>
    <row r="27" spans="1:22" ht="13.15" customHeight="1" x14ac:dyDescent="0.2">
      <c r="A27" s="59" t="s">
        <v>42</v>
      </c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</row>
    <row r="28" spans="1:22" ht="64.5" customHeight="1" x14ac:dyDescent="0.2">
      <c r="A28" s="27">
        <v>13</v>
      </c>
      <c r="B28" s="49" t="s">
        <v>43</v>
      </c>
      <c r="C28" s="49"/>
      <c r="D28" s="49"/>
      <c r="E28" s="58">
        <f>SUM(K28,P28)</f>
        <v>668250</v>
      </c>
      <c r="F28" s="53" t="s">
        <v>25</v>
      </c>
      <c r="G28" s="54" t="s">
        <v>25</v>
      </c>
      <c r="H28" s="58" t="s">
        <v>25</v>
      </c>
      <c r="I28" s="54">
        <v>721710</v>
      </c>
      <c r="J28" s="54">
        <v>-66825</v>
      </c>
      <c r="K28" s="55">
        <v>654885</v>
      </c>
      <c r="L28" s="54">
        <v>0</v>
      </c>
      <c r="M28" s="53">
        <v>0</v>
      </c>
      <c r="N28" s="54">
        <v>80190</v>
      </c>
      <c r="O28" s="54">
        <v>-66825</v>
      </c>
      <c r="P28" s="55">
        <v>13365</v>
      </c>
      <c r="Q28" s="53" t="s">
        <v>25</v>
      </c>
      <c r="R28" s="54" t="s">
        <v>25</v>
      </c>
      <c r="S28" s="60" t="s">
        <v>25</v>
      </c>
      <c r="T28" s="21"/>
      <c r="U28" s="21"/>
    </row>
    <row r="29" spans="1:22" ht="39" customHeight="1" x14ac:dyDescent="0.2">
      <c r="A29" s="50"/>
      <c r="B29" s="51" t="s">
        <v>44</v>
      </c>
      <c r="C29" s="51" t="s">
        <v>59</v>
      </c>
      <c r="D29" s="52">
        <v>668250</v>
      </c>
      <c r="E29" s="58"/>
      <c r="F29" s="53"/>
      <c r="G29" s="54"/>
      <c r="H29" s="58"/>
      <c r="I29" s="54"/>
      <c r="J29" s="54"/>
      <c r="K29" s="55"/>
      <c r="L29" s="54"/>
      <c r="M29" s="53"/>
      <c r="N29" s="54"/>
      <c r="O29" s="54"/>
      <c r="P29" s="55"/>
      <c r="Q29" s="53"/>
      <c r="R29" s="54"/>
      <c r="S29" s="60"/>
      <c r="T29" s="21"/>
      <c r="U29" s="21"/>
    </row>
    <row r="30" spans="1:22" ht="2.25" customHeight="1" x14ac:dyDescent="0.2">
      <c r="A30" s="50"/>
      <c r="B30" s="51"/>
      <c r="C30" s="51"/>
      <c r="D30" s="52"/>
      <c r="E30" s="58"/>
      <c r="F30" s="53"/>
      <c r="G30" s="54"/>
      <c r="H30" s="58"/>
      <c r="I30" s="54"/>
      <c r="J30" s="54"/>
      <c r="K30" s="55"/>
      <c r="L30" s="54"/>
      <c r="M30" s="53"/>
      <c r="N30" s="54"/>
      <c r="O30" s="54"/>
      <c r="P30" s="55"/>
      <c r="Q30" s="53"/>
      <c r="R30" s="54"/>
      <c r="S30" s="60"/>
      <c r="T30" s="21"/>
      <c r="U30" s="21"/>
    </row>
    <row r="31" spans="1:22" ht="45" customHeight="1" x14ac:dyDescent="0.2">
      <c r="A31" s="27" t="s">
        <v>45</v>
      </c>
      <c r="B31" s="49" t="s">
        <v>46</v>
      </c>
      <c r="C31" s="49"/>
      <c r="D31" s="49"/>
      <c r="E31" s="28">
        <v>0</v>
      </c>
      <c r="F31" s="29" t="s">
        <v>25</v>
      </c>
      <c r="G31" s="30" t="s">
        <v>25</v>
      </c>
      <c r="H31" s="28" t="s">
        <v>25</v>
      </c>
      <c r="I31" s="30">
        <v>0</v>
      </c>
      <c r="J31" s="30">
        <v>0</v>
      </c>
      <c r="K31" s="31">
        <v>0</v>
      </c>
      <c r="L31" s="44">
        <v>0</v>
      </c>
      <c r="M31" s="29">
        <v>0</v>
      </c>
      <c r="N31" s="30">
        <v>0</v>
      </c>
      <c r="O31" s="30">
        <v>0</v>
      </c>
      <c r="P31" s="31">
        <v>0</v>
      </c>
      <c r="Q31" s="29" t="s">
        <v>25</v>
      </c>
      <c r="R31" s="30" t="s">
        <v>25</v>
      </c>
      <c r="S31" s="32" t="s">
        <v>25</v>
      </c>
    </row>
    <row r="32" spans="1:22" ht="28.5" customHeight="1" x14ac:dyDescent="0.2">
      <c r="A32" s="27" t="s">
        <v>47</v>
      </c>
      <c r="B32" s="57" t="s">
        <v>48</v>
      </c>
      <c r="C32" s="57"/>
      <c r="D32" s="57"/>
      <c r="E32" s="58">
        <f>K32+P32</f>
        <v>120485.48</v>
      </c>
      <c r="F32" s="53" t="s">
        <v>25</v>
      </c>
      <c r="G32" s="54" t="s">
        <v>25</v>
      </c>
      <c r="H32" s="58" t="s">
        <v>25</v>
      </c>
      <c r="I32" s="54">
        <v>130124.31</v>
      </c>
      <c r="J32" s="54">
        <v>-12048.55</v>
      </c>
      <c r="K32" s="55">
        <v>118075.76</v>
      </c>
      <c r="L32" s="54">
        <v>0</v>
      </c>
      <c r="M32" s="53">
        <v>0</v>
      </c>
      <c r="N32" s="54">
        <v>14458.26</v>
      </c>
      <c r="O32" s="54">
        <v>-12048.54</v>
      </c>
      <c r="P32" s="55">
        <f>N32+O32</f>
        <v>2409.7199999999993</v>
      </c>
      <c r="Q32" s="53" t="s">
        <v>25</v>
      </c>
      <c r="R32" s="54" t="s">
        <v>25</v>
      </c>
      <c r="S32" s="56" t="s">
        <v>25</v>
      </c>
    </row>
    <row r="33" spans="1:19" ht="28.5" customHeight="1" x14ac:dyDescent="0.2">
      <c r="A33" s="50"/>
      <c r="B33" s="51" t="s">
        <v>49</v>
      </c>
      <c r="C33" s="51" t="s">
        <v>60</v>
      </c>
      <c r="D33" s="52">
        <v>120485.47</v>
      </c>
      <c r="E33" s="58"/>
      <c r="F33" s="53"/>
      <c r="G33" s="54"/>
      <c r="H33" s="58"/>
      <c r="I33" s="54"/>
      <c r="J33" s="54"/>
      <c r="K33" s="55"/>
      <c r="L33" s="54"/>
      <c r="M33" s="53"/>
      <c r="N33" s="54"/>
      <c r="O33" s="54"/>
      <c r="P33" s="55"/>
      <c r="Q33" s="53"/>
      <c r="R33" s="54"/>
      <c r="S33" s="56"/>
    </row>
    <row r="34" spans="1:19" ht="5.25" customHeight="1" x14ac:dyDescent="0.2">
      <c r="A34" s="50"/>
      <c r="B34" s="51"/>
      <c r="C34" s="51"/>
      <c r="D34" s="52"/>
      <c r="E34" s="58"/>
      <c r="F34" s="53"/>
      <c r="G34" s="54"/>
      <c r="H34" s="58"/>
      <c r="I34" s="54"/>
      <c r="J34" s="54"/>
      <c r="K34" s="55"/>
      <c r="L34" s="54"/>
      <c r="M34" s="53"/>
      <c r="N34" s="54"/>
      <c r="O34" s="54"/>
      <c r="P34" s="55"/>
      <c r="Q34" s="53"/>
      <c r="R34" s="54"/>
      <c r="S34" s="56"/>
    </row>
    <row r="35" spans="1:19" ht="36.75" customHeight="1" x14ac:dyDescent="0.2">
      <c r="A35" s="27" t="s">
        <v>50</v>
      </c>
      <c r="B35" s="49" t="s">
        <v>51</v>
      </c>
      <c r="C35" s="49"/>
      <c r="D35" s="49"/>
      <c r="E35" s="28">
        <v>293000</v>
      </c>
      <c r="F35" s="29" t="s">
        <v>25</v>
      </c>
      <c r="G35" s="30" t="s">
        <v>25</v>
      </c>
      <c r="H35" s="28" t="s">
        <v>25</v>
      </c>
      <c r="I35" s="30" t="s">
        <v>25</v>
      </c>
      <c r="J35" s="30" t="s">
        <v>25</v>
      </c>
      <c r="K35" s="31" t="s">
        <v>25</v>
      </c>
      <c r="L35" s="44">
        <v>0</v>
      </c>
      <c r="M35" s="29">
        <v>0</v>
      </c>
      <c r="N35" s="30">
        <v>293000</v>
      </c>
      <c r="O35" s="30">
        <v>0</v>
      </c>
      <c r="P35" s="31">
        <v>293000</v>
      </c>
      <c r="Q35" s="29" t="s">
        <v>25</v>
      </c>
      <c r="R35" s="30" t="s">
        <v>25</v>
      </c>
      <c r="S35" s="32" t="s">
        <v>25</v>
      </c>
    </row>
    <row r="36" spans="1:19" ht="35.1" customHeight="1" x14ac:dyDescent="0.2">
      <c r="A36" s="27">
        <v>17</v>
      </c>
      <c r="B36" s="49" t="s">
        <v>52</v>
      </c>
      <c r="C36" s="49"/>
      <c r="D36" s="49"/>
      <c r="E36" s="28">
        <v>0</v>
      </c>
      <c r="F36" s="29" t="s">
        <v>25</v>
      </c>
      <c r="G36" s="30" t="s">
        <v>25</v>
      </c>
      <c r="H36" s="28" t="s">
        <v>25</v>
      </c>
      <c r="I36" s="30" t="s">
        <v>25</v>
      </c>
      <c r="J36" s="30" t="s">
        <v>25</v>
      </c>
      <c r="K36" s="31" t="s">
        <v>25</v>
      </c>
      <c r="L36" s="44">
        <v>0</v>
      </c>
      <c r="M36" s="29">
        <v>0</v>
      </c>
      <c r="N36" s="30">
        <v>0</v>
      </c>
      <c r="O36" s="30">
        <v>0</v>
      </c>
      <c r="P36" s="31">
        <v>0</v>
      </c>
      <c r="Q36" s="29" t="s">
        <v>25</v>
      </c>
      <c r="R36" s="30" t="s">
        <v>25</v>
      </c>
      <c r="S36" s="32" t="s">
        <v>25</v>
      </c>
    </row>
    <row r="37" spans="1:19" ht="19.350000000000001" customHeight="1" x14ac:dyDescent="0.2">
      <c r="A37" s="45" t="s">
        <v>53</v>
      </c>
      <c r="B37" s="45"/>
      <c r="C37" s="45"/>
      <c r="D37" s="45"/>
      <c r="E37" s="33">
        <f>SUM(E9:E26,E28:E36)</f>
        <v>2666874.5699999998</v>
      </c>
      <c r="F37" s="34">
        <f t="shared" ref="F37:S37" si="0">SUM(F9:F26,F28:F36)</f>
        <v>1188000</v>
      </c>
      <c r="G37" s="34">
        <f t="shared" si="0"/>
        <v>0</v>
      </c>
      <c r="H37" s="33">
        <f t="shared" si="0"/>
        <v>1188000</v>
      </c>
      <c r="I37" s="34">
        <f t="shared" si="0"/>
        <v>851834.31</v>
      </c>
      <c r="J37" s="34">
        <f t="shared" si="0"/>
        <v>-78873.55</v>
      </c>
      <c r="K37" s="33">
        <f t="shared" si="0"/>
        <v>772960.76</v>
      </c>
      <c r="L37" s="34">
        <f t="shared" si="0"/>
        <v>50000</v>
      </c>
      <c r="M37" s="34">
        <f t="shared" si="0"/>
        <v>0</v>
      </c>
      <c r="N37" s="34">
        <f t="shared" si="0"/>
        <v>387648.26</v>
      </c>
      <c r="O37" s="34">
        <f t="shared" si="0"/>
        <v>-78873.540000000008</v>
      </c>
      <c r="P37" s="33">
        <f t="shared" si="0"/>
        <v>308774.71999999997</v>
      </c>
      <c r="Q37" s="34">
        <f t="shared" si="0"/>
        <v>268265.55</v>
      </c>
      <c r="R37" s="34">
        <f t="shared" si="0"/>
        <v>78873.540000000008</v>
      </c>
      <c r="S37" s="33">
        <f t="shared" si="0"/>
        <v>347139.09</v>
      </c>
    </row>
    <row r="38" spans="1:19" x14ac:dyDescent="0.2">
      <c r="A38" s="9"/>
      <c r="B38" s="10"/>
      <c r="C38" s="10"/>
      <c r="D38" s="46" t="s">
        <v>54</v>
      </c>
      <c r="E38" s="36">
        <v>1</v>
      </c>
      <c r="F38" s="37"/>
      <c r="G38" s="38"/>
      <c r="H38" s="37">
        <f t="shared" ref="H38:S38" si="1">H37/$E$37</f>
        <v>0.44546526985706719</v>
      </c>
      <c r="I38" s="38"/>
      <c r="J38" s="38"/>
      <c r="K38" s="37">
        <f t="shared" si="1"/>
        <v>0.28983768816693922</v>
      </c>
      <c r="L38" s="37">
        <f t="shared" si="1"/>
        <v>1.8748538293647608E-2</v>
      </c>
      <c r="M38" s="38">
        <f t="shared" si="1"/>
        <v>0</v>
      </c>
      <c r="N38" s="38"/>
      <c r="O38" s="38"/>
      <c r="P38" s="37">
        <f t="shared" si="1"/>
        <v>0.11578149324060635</v>
      </c>
      <c r="Q38" s="38"/>
      <c r="R38" s="38"/>
      <c r="S38" s="37">
        <f t="shared" si="1"/>
        <v>0.1301670104417397</v>
      </c>
    </row>
    <row r="39" spans="1:19" x14ac:dyDescent="0.2">
      <c r="A39" s="9"/>
      <c r="B39" s="10"/>
      <c r="C39" s="10"/>
      <c r="D39" s="46"/>
      <c r="E39" s="22"/>
      <c r="F39" s="47">
        <f>H38+K38</f>
        <v>0.73530295802400647</v>
      </c>
      <c r="G39" s="47"/>
      <c r="H39" s="47"/>
      <c r="I39" s="47"/>
      <c r="J39" s="47"/>
      <c r="K39" s="47"/>
      <c r="L39" s="48">
        <f>L38+P38+S38</f>
        <v>0.26469704197599364</v>
      </c>
      <c r="M39" s="48"/>
      <c r="N39" s="48"/>
      <c r="O39" s="48"/>
      <c r="P39" s="48"/>
      <c r="Q39" s="48"/>
      <c r="R39" s="48"/>
      <c r="S39" s="48"/>
    </row>
    <row r="40" spans="1:19" x14ac:dyDescent="0.2">
      <c r="A40" s="9"/>
      <c r="B40" s="10"/>
      <c r="C40" s="10"/>
      <c r="D40" s="11"/>
      <c r="E40" s="11"/>
      <c r="F40" s="11"/>
      <c r="G40" s="11"/>
      <c r="H40" s="11"/>
      <c r="I40" s="11"/>
      <c r="J40" s="11"/>
      <c r="K40" s="11"/>
      <c r="L40" s="11"/>
      <c r="M40" s="11"/>
      <c r="P40" s="11"/>
      <c r="Q40" s="11"/>
      <c r="R40" s="12"/>
    </row>
  </sheetData>
  <mergeCells count="109">
    <mergeCell ref="L1:S1"/>
    <mergeCell ref="E11:E12"/>
    <mergeCell ref="F11:F12"/>
    <mergeCell ref="G11:G12"/>
    <mergeCell ref="H11:H12"/>
    <mergeCell ref="I11:I12"/>
    <mergeCell ref="J11:J12"/>
    <mergeCell ref="K11:K12"/>
    <mergeCell ref="L11:L12"/>
    <mergeCell ref="M11:M12"/>
    <mergeCell ref="N11:N12"/>
    <mergeCell ref="O11:O12"/>
    <mergeCell ref="P11:P12"/>
    <mergeCell ref="Q11:Q12"/>
    <mergeCell ref="R11:R12"/>
    <mergeCell ref="S11:S12"/>
    <mergeCell ref="A3:Q3"/>
    <mergeCell ref="B11:D11"/>
    <mergeCell ref="B13:D13"/>
    <mergeCell ref="A7:S7"/>
    <mergeCell ref="A8:S8"/>
    <mergeCell ref="B9:D9"/>
    <mergeCell ref="E14:E16"/>
    <mergeCell ref="F14:F16"/>
    <mergeCell ref="G14:G16"/>
    <mergeCell ref="H14:H16"/>
    <mergeCell ref="I14:I16"/>
    <mergeCell ref="J14:J16"/>
    <mergeCell ref="K14:K16"/>
    <mergeCell ref="L14:L16"/>
    <mergeCell ref="M14:M16"/>
    <mergeCell ref="N14:N16"/>
    <mergeCell ref="O14:O16"/>
    <mergeCell ref="P14:P16"/>
    <mergeCell ref="Q14:Q16"/>
    <mergeCell ref="S21:S23"/>
    <mergeCell ref="B20:D20"/>
    <mergeCell ref="B19:D19"/>
    <mergeCell ref="B18:D18"/>
    <mergeCell ref="B14:D14"/>
    <mergeCell ref="B17:D17"/>
    <mergeCell ref="R14:R16"/>
    <mergeCell ref="S14:S16"/>
    <mergeCell ref="J21:J23"/>
    <mergeCell ref="K21:K23"/>
    <mergeCell ref="L21:L23"/>
    <mergeCell ref="M21:M23"/>
    <mergeCell ref="N21:N23"/>
    <mergeCell ref="O21:O23"/>
    <mergeCell ref="P21:P23"/>
    <mergeCell ref="Q21:Q23"/>
    <mergeCell ref="R21:R23"/>
    <mergeCell ref="B26:D26"/>
    <mergeCell ref="B25:D25"/>
    <mergeCell ref="B24:D24"/>
    <mergeCell ref="B21:D21"/>
    <mergeCell ref="E21:E23"/>
    <mergeCell ref="F21:F23"/>
    <mergeCell ref="G21:G23"/>
    <mergeCell ref="H21:H23"/>
    <mergeCell ref="I21:I23"/>
    <mergeCell ref="K32:K34"/>
    <mergeCell ref="L32:L34"/>
    <mergeCell ref="A29:A30"/>
    <mergeCell ref="B29:B30"/>
    <mergeCell ref="C29:C30"/>
    <mergeCell ref="D29:D30"/>
    <mergeCell ref="B31:D31"/>
    <mergeCell ref="A27:S27"/>
    <mergeCell ref="B28:D28"/>
    <mergeCell ref="E28:E30"/>
    <mergeCell ref="F28:F30"/>
    <mergeCell ref="G28:G30"/>
    <mergeCell ref="H28:H30"/>
    <mergeCell ref="I28:I30"/>
    <mergeCell ref="J28:J30"/>
    <mergeCell ref="K28:K30"/>
    <mergeCell ref="L28:L30"/>
    <mergeCell ref="M28:M30"/>
    <mergeCell ref="N28:N30"/>
    <mergeCell ref="O28:O30"/>
    <mergeCell ref="P28:P30"/>
    <mergeCell ref="Q28:Q30"/>
    <mergeCell ref="R28:R30"/>
    <mergeCell ref="S28:S30"/>
    <mergeCell ref="A37:D37"/>
    <mergeCell ref="D38:D39"/>
    <mergeCell ref="F39:K39"/>
    <mergeCell ref="L39:S39"/>
    <mergeCell ref="B36:D36"/>
    <mergeCell ref="A33:A34"/>
    <mergeCell ref="B33:B34"/>
    <mergeCell ref="C33:C34"/>
    <mergeCell ref="D33:D34"/>
    <mergeCell ref="B35:D35"/>
    <mergeCell ref="M32:M34"/>
    <mergeCell ref="N32:N34"/>
    <mergeCell ref="O32:O34"/>
    <mergeCell ref="P32:P34"/>
    <mergeCell ref="Q32:Q34"/>
    <mergeCell ref="R32:R34"/>
    <mergeCell ref="S32:S34"/>
    <mergeCell ref="B32:D32"/>
    <mergeCell ref="E32:E34"/>
    <mergeCell ref="F32:F34"/>
    <mergeCell ref="G32:G34"/>
    <mergeCell ref="H32:H34"/>
    <mergeCell ref="I32:I34"/>
    <mergeCell ref="J32:J34"/>
  </mergeCells>
  <pageMargins left="0.23622047244094491" right="0.23622047244094491" top="0" bottom="1.5354330708661419" header="0.31496062992125984" footer="0.31496062992125984"/>
  <pageSetup paperSize="8" scale="70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Arkusz1</vt:lpstr>
      <vt:lpstr>Arkusz1!Obszar_wydruku</vt:lpstr>
      <vt:lpstr>Arkusz1!Print_Area_0</vt:lpstr>
      <vt:lpstr>Arkusz1!Print_Area_0_0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Wiesława WIG. Gregorczyk</dc:creator>
  <cp:lastModifiedBy> Województwa Zachodniopomorskiego</cp:lastModifiedBy>
  <cp:revision>3</cp:revision>
  <cp:lastPrinted>2019-02-06T09:03:13Z</cp:lastPrinted>
  <dcterms:created xsi:type="dcterms:W3CDTF">2018-08-29T09:03:43Z</dcterms:created>
  <dcterms:modified xsi:type="dcterms:W3CDTF">2019-02-06T12:52:50Z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