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lomiej.jewdokimo\Desktop\RPD 2020\"/>
    </mc:Choice>
  </mc:AlternateContent>
  <xr:revisionPtr revIDLastSave="0" documentId="13_ncr:1_{A4EA02C5-6270-44AE-86A9-4F2F71F23FE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7" i="1" l="1"/>
  <c r="J58" i="1"/>
  <c r="H67" i="1"/>
  <c r="I67" i="1"/>
  <c r="G67" i="1"/>
  <c r="I66" i="1"/>
  <c r="H66" i="1"/>
  <c r="G66" i="1"/>
  <c r="E19" i="1" l="1"/>
  <c r="H75" i="1" l="1"/>
  <c r="I75" i="1"/>
  <c r="H68" i="1"/>
  <c r="I68" i="1" s="1"/>
  <c r="H70" i="1"/>
  <c r="I70" i="1" s="1"/>
  <c r="I26" i="1"/>
  <c r="G58" i="1"/>
  <c r="H57" i="1"/>
  <c r="I57" i="1" s="1"/>
  <c r="I58" i="1" s="1"/>
  <c r="E45" i="1"/>
  <c r="H45" i="1"/>
  <c r="I45" i="1" s="1"/>
  <c r="H58" i="1" l="1"/>
  <c r="H19" i="1"/>
  <c r="I19" i="1" s="1"/>
  <c r="H43" i="1"/>
  <c r="I43" i="1" s="1"/>
  <c r="H31" i="1"/>
  <c r="I31" i="1" s="1"/>
  <c r="G21" i="1"/>
  <c r="H21" i="1" s="1"/>
  <c r="I21" i="1" s="1"/>
  <c r="G18" i="1"/>
  <c r="H18" i="1" s="1"/>
  <c r="I18" i="1" s="1"/>
  <c r="G20" i="1"/>
  <c r="H20" i="1" s="1"/>
  <c r="I20" i="1" s="1"/>
  <c r="H14" i="1"/>
  <c r="I14" i="1" s="1"/>
  <c r="H13" i="1"/>
  <c r="I13" i="1" s="1"/>
  <c r="H12" i="1"/>
  <c r="I12" i="1" s="1"/>
  <c r="G79" i="1" l="1"/>
  <c r="H79" i="1"/>
  <c r="I79" i="1"/>
  <c r="I71" i="1"/>
  <c r="H71" i="1"/>
  <c r="G71" i="1"/>
  <c r="G77" i="1"/>
  <c r="H77" i="1"/>
  <c r="I77" i="1"/>
  <c r="G74" i="1"/>
  <c r="H74" i="1"/>
  <c r="I74" i="1"/>
  <c r="G46" i="1"/>
  <c r="H46" i="1"/>
  <c r="I46" i="1"/>
  <c r="H42" i="1"/>
  <c r="I42" i="1"/>
  <c r="G42" i="1"/>
  <c r="I22" i="1"/>
  <c r="H22" i="1"/>
  <c r="G22" i="1"/>
  <c r="H30" i="1"/>
  <c r="I30" i="1"/>
  <c r="G30" i="1"/>
  <c r="I15" i="1"/>
  <c r="H15" i="1"/>
  <c r="E12" i="1" s="1"/>
  <c r="G15" i="1"/>
  <c r="H80" i="1" l="1"/>
  <c r="J77" i="1"/>
  <c r="G80" i="1"/>
  <c r="J46" i="1"/>
  <c r="I80" i="1"/>
  <c r="J71" i="1"/>
  <c r="G52" i="1"/>
  <c r="G81" i="1" s="1"/>
  <c r="H52" i="1"/>
  <c r="I52" i="1"/>
  <c r="I81" i="1" s="1"/>
  <c r="J42" i="1"/>
  <c r="J30" i="1"/>
  <c r="J15" i="1"/>
  <c r="J22" i="1"/>
  <c r="H81" i="1" l="1"/>
  <c r="J81" i="1" s="1"/>
  <c r="J80" i="1"/>
  <c r="J52" i="1"/>
</calcChain>
</file>

<file path=xl/sharedStrings.xml><?xml version="1.0" encoding="utf-8"?>
<sst xmlns="http://schemas.openxmlformats.org/spreadsheetml/2006/main" count="133" uniqueCount="111">
  <si>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</si>
  <si>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</si>
  <si>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</si>
  <si>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</si>
  <si>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</si>
  <si>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</si>
  <si>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</si>
  <si>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</si>
  <si>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</si>
  <si>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</si>
  <si>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</si>
  <si>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</si>
  <si>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</si>
  <si>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</si>
  <si>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</si>
  <si>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</si>
  <si>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</si>
  <si>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</si>
  <si>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</si>
  <si>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</si>
  <si>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</si>
  <si>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</si>
  <si>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</si>
  <si>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</si>
  <si>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</si>
  <si>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</si>
  <si>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</si>
  <si>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</si>
  <si>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</si>
  <si>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</si>
  <si>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</si>
  <si>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</si>
  <si>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</si>
  <si>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</si>
  <si>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</si>
  <si>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</si>
  <si>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</si>
  <si>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</si>
  <si>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</si>
  <si>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</si>
  <si>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</si>
  <si>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</si>
  <si>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</si>
  <si>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</si>
  <si>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</si>
  <si>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</si>
  <si>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</si>
  <si>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</si>
  <si>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</si>
  <si>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</si>
  <si>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</si>
  <si>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</si>
  <si>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</si>
  <si>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</si>
  <si>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</si>
  <si>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</si>
  <si>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</si>
  <si>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</si>
  <si>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</si>
  <si>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</si>
  <si>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</si>
  <si>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</si>
  <si>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</si>
  <si>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</si>
  <si>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</si>
  <si>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</si>
  <si>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</si>
  <si>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</si>
  <si>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</si>
  <si>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</si>
  <si>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</si>
  <si>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</si>
  <si>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</si>
  <si>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</si>
  <si>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Przygotowanie i przeprowadzenie kampanii promocyjnych o szerokim zasięgu dotyczących Programu.</t>
  </si>
  <si>
    <t>Dofinansowanie (PLN)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</si>
  <si>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</si>
  <si>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</si>
  <si>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</si>
  <si>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</si>
  <si>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</si>
  <si>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</si>
  <si>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</si>
  <si>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</si>
  <si>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</si>
  <si>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</si>
  <si>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</si>
  <si>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</si>
  <si>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</si>
  <si>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</si>
  <si>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</si>
  <si>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Opłaty za dostawę energii elektrycznej, cieplnej i innej, gazu oraz wody</t>
  </si>
  <si>
    <t>Koszty utrzymania samochodów wykorzystywanych na potrzeby pracowników wykonujących zadania w ramach RPO WZ</t>
  </si>
  <si>
    <t>Kompleksowa organizacja i współorganizacja oraz obsługa konferencji, seminariów i innego rodzaju spotkań informacyjno-promocyjnych dotyczących  Programu, w tym prowadzenie działań informacyjno-promocyjnych podczas konferencji, seminariów i innego rodzaju spotkań organizowanych w regionie.</t>
  </si>
  <si>
    <t>Kompleksowa organizacja szkoleń, warsztatów i innego rodzaju spotkań o charakterze edukacyjnym dla uczestników lub potencjalnych uczestników projektów współfinansowanych w ramach Programu.</t>
  </si>
  <si>
    <t>Usługi remontowe tj. adaptacja, remont i modernizacja pomieszczeń biurowych oraz konserwacja i naprawa sprzętu i wyposażenia</t>
  </si>
  <si>
    <t>Szkolenia grupowe (otwarte i zamknięte)</t>
  </si>
  <si>
    <t>Wypełnia IZ:</t>
  </si>
  <si>
    <t xml:space="preserve">                      Numer Rocznego Planu Działań</t>
  </si>
  <si>
    <t xml:space="preserve">                  Data wpływu Rocznego Planu Działań</t>
  </si>
  <si>
    <t xml:space="preserve">                  ______.______.____________</t>
  </si>
  <si>
    <t>……………………………………………………………</t>
  </si>
  <si>
    <t>miejscowość i data sporządzenia tabeli</t>
  </si>
  <si>
    <t>pieczęć i podpis osoby upoważnionej</t>
  </si>
  <si>
    <t xml:space="preserve">                      RPZP.10.01.00-32-000__/____-____-______________</t>
  </si>
  <si>
    <t>Załącznik nr 1 do RPD PT (wersja 5.0)</t>
  </si>
  <si>
    <t>Nie dotyczy</t>
  </si>
  <si>
    <t>Koszalin,    .06.2019 r.</t>
  </si>
  <si>
    <t>Zapewnienie sprawnego i prawidłowego przebiegu procesu wdrażania i realizacji instrumentu ZIT na terenie WZ na obszarze KKBOF w roku 2020</t>
  </si>
  <si>
    <t>Kalkulacja obejmuje m.in. Opracowanie analityczno-diagnostyczne dotyczące wdrażania oraz perspektyw rozwoju KKBOF, aktualizację Planu Zrównoważonej Mobilności Miejskiej, aktualizację Strategii KKBOF</t>
  </si>
  <si>
    <t>Zakup usług obejmujących tłumaczenie strony www.koszalin.pl/zit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</si>
</sst>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000000%"/>
  </numFmts>
  <fonts count="18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9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41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/>
    <xf numFmtId="0" fontId="0" fillId="0" borderId="12" xfId="0" applyBorder="1"/>
    <xf numFmtId="0" fontId="0" fillId="3" borderId="25" xfId="0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0" fillId="3" borderId="30" xfId="0" applyFill="1" applyBorder="1" applyAlignment="1">
      <alignment vertical="top"/>
    </xf>
    <xf numFmtId="0" fontId="0" fillId="2" borderId="12" xfId="0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10" fillId="3" borderId="26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wrapText="1"/>
    </xf>
    <xf numFmtId="0" fontId="0" fillId="0" borderId="46" xfId="0" applyBorder="1" applyAlignment="1">
      <alignment horizontal="right"/>
    </xf>
    <xf numFmtId="0" fontId="0" fillId="0" borderId="24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2" fillId="0" borderId="0" xfId="0" applyFont="1"/>
    <xf numFmtId="0" fontId="8" fillId="3" borderId="31" xfId="0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2" xfId="0" applyBorder="1"/>
    <xf numFmtId="0" fontId="0" fillId="0" borderId="23" xfId="0" applyBorder="1"/>
    <xf numFmtId="0" fontId="0" fillId="0" borderId="54" xfId="0" applyBorder="1"/>
    <xf numFmtId="0" fontId="0" fillId="0" borderId="51" xfId="0" applyBorder="1"/>
    <xf numFmtId="0" fontId="15" fillId="0" borderId="0" xfId="0" applyFont="1"/>
    <xf numFmtId="0" fontId="0" fillId="0" borderId="7" xfId="0" applyBorder="1" applyAlignment="1">
      <alignment horizontal="center" vertical="center"/>
    </xf>
    <xf numFmtId="0" fontId="0" fillId="3" borderId="30" xfId="0" applyFill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3" borderId="29" xfId="0" applyFill="1" applyBorder="1" applyAlignment="1">
      <alignment horizontal="left" vertical="top"/>
    </xf>
    <xf numFmtId="0" fontId="0" fillId="3" borderId="30" xfId="0" applyFill="1" applyBorder="1" applyAlignment="1">
      <alignment horizontal="left" vertical="top"/>
    </xf>
    <xf numFmtId="0" fontId="0" fillId="0" borderId="3" xfId="0" applyBorder="1"/>
    <xf numFmtId="164" fontId="0" fillId="0" borderId="4" xfId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44" xfId="1" applyFon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4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164" fontId="0" fillId="0" borderId="44" xfId="1" applyFont="1" applyBorder="1" applyAlignment="1">
      <alignment vertical="center"/>
    </xf>
    <xf numFmtId="164" fontId="0" fillId="4" borderId="15" xfId="0" applyNumberFormat="1" applyFill="1" applyBorder="1"/>
    <xf numFmtId="164" fontId="0" fillId="0" borderId="4" xfId="1" applyFont="1" applyBorder="1"/>
    <xf numFmtId="164" fontId="0" fillId="0" borderId="3" xfId="1" applyFont="1" applyBorder="1"/>
    <xf numFmtId="165" fontId="0" fillId="0" borderId="0" xfId="2" applyNumberFormat="1" applyFont="1"/>
    <xf numFmtId="164" fontId="0" fillId="0" borderId="1" xfId="0" applyNumberFormat="1" applyBorder="1"/>
    <xf numFmtId="164" fontId="0" fillId="0" borderId="10" xfId="1" applyFont="1" applyBorder="1"/>
    <xf numFmtId="164" fontId="0" fillId="0" borderId="8" xfId="1" applyFont="1" applyBorder="1"/>
    <xf numFmtId="164" fontId="0" fillId="0" borderId="28" xfId="1" applyFont="1" applyBorder="1"/>
    <xf numFmtId="164" fontId="0" fillId="0" borderId="44" xfId="1" applyFont="1" applyBorder="1"/>
    <xf numFmtId="164" fontId="0" fillId="0" borderId="1" xfId="1" applyFont="1" applyBorder="1" applyAlignment="1">
      <alignment horizontal="right"/>
    </xf>
    <xf numFmtId="164" fontId="0" fillId="4" borderId="18" xfId="1" applyFont="1" applyFill="1" applyBorder="1"/>
    <xf numFmtId="164" fontId="0" fillId="4" borderId="32" xfId="0" applyNumberFormat="1" applyFill="1" applyBorder="1"/>
    <xf numFmtId="164" fontId="0" fillId="0" borderId="24" xfId="1" applyFont="1" applyBorder="1"/>
    <xf numFmtId="164" fontId="0" fillId="0" borderId="23" xfId="1" applyFont="1" applyBorder="1"/>
    <xf numFmtId="164" fontId="0" fillId="0" borderId="43" xfId="1" applyFont="1" applyBorder="1"/>
    <xf numFmtId="164" fontId="0" fillId="4" borderId="22" xfId="1" applyFont="1" applyFill="1" applyBorder="1"/>
    <xf numFmtId="164" fontId="0" fillId="4" borderId="21" xfId="1" applyFont="1" applyFill="1" applyBorder="1"/>
    <xf numFmtId="164" fontId="0" fillId="4" borderId="39" xfId="1" applyFont="1" applyFill="1" applyBorder="1"/>
    <xf numFmtId="164" fontId="0" fillId="0" borderId="2" xfId="1" applyFont="1" applyBorder="1"/>
    <xf numFmtId="164" fontId="0" fillId="0" borderId="1" xfId="1" applyFont="1" applyBorder="1"/>
    <xf numFmtId="164" fontId="0" fillId="4" borderId="15" xfId="1" applyFont="1" applyFill="1" applyBorder="1"/>
    <xf numFmtId="164" fontId="0" fillId="4" borderId="14" xfId="1" applyFont="1" applyFill="1" applyBorder="1"/>
    <xf numFmtId="164" fontId="0" fillId="4" borderId="45" xfId="1" applyFont="1" applyFill="1" applyBorder="1"/>
    <xf numFmtId="164" fontId="0" fillId="3" borderId="15" xfId="0" applyNumberFormat="1" applyFill="1" applyBorder="1"/>
    <xf numFmtId="164" fontId="0" fillId="3" borderId="14" xfId="0" applyNumberFormat="1" applyFill="1" applyBorder="1"/>
    <xf numFmtId="164" fontId="0" fillId="3" borderId="45" xfId="0" applyNumberFormat="1" applyFill="1" applyBorder="1"/>
    <xf numFmtId="164" fontId="0" fillId="3" borderId="15" xfId="1" applyFont="1" applyFill="1" applyBorder="1"/>
    <xf numFmtId="164" fontId="0" fillId="3" borderId="14" xfId="1" applyFont="1" applyFill="1" applyBorder="1"/>
    <xf numFmtId="164" fontId="0" fillId="3" borderId="45" xfId="1" applyFont="1" applyFill="1" applyBorder="1"/>
    <xf numFmtId="164" fontId="0" fillId="4" borderId="14" xfId="0" applyNumberFormat="1" applyFill="1" applyBorder="1"/>
    <xf numFmtId="164" fontId="0" fillId="4" borderId="45" xfId="0" applyNumberFormat="1" applyFill="1" applyBorder="1" applyAlignment="1">
      <alignment horizontal="center" vertical="center"/>
    </xf>
    <xf numFmtId="164" fontId="0" fillId="4" borderId="45" xfId="1" applyFont="1" applyFill="1" applyBorder="1" applyAlignment="1">
      <alignment horizontal="center" vertical="center"/>
    </xf>
    <xf numFmtId="0" fontId="17" fillId="0" borderId="0" xfId="0" applyFont="1"/>
    <xf numFmtId="164" fontId="0" fillId="0" borderId="50" xfId="1" applyFont="1" applyBorder="1" applyAlignment="1">
      <alignment horizontal="center" vertical="center"/>
    </xf>
    <xf numFmtId="164" fontId="0" fillId="0" borderId="55" xfId="1" applyFont="1" applyBorder="1" applyAlignment="1">
      <alignment horizontal="center" vertical="center"/>
    </xf>
    <xf numFmtId="164" fontId="0" fillId="4" borderId="56" xfId="0" applyNumberFormat="1" applyFill="1" applyBorder="1"/>
    <xf numFmtId="164" fontId="0" fillId="4" borderId="47" xfId="1" applyFont="1" applyFill="1" applyBorder="1"/>
    <xf numFmtId="0" fontId="0" fillId="2" borderId="57" xfId="0" applyFill="1" applyBorder="1" applyAlignment="1">
      <alignment horizontal="left" vertical="center"/>
    </xf>
    <xf numFmtId="0" fontId="0" fillId="2" borderId="55" xfId="0" applyFill="1" applyBorder="1" applyAlignment="1">
      <alignment horizontal="left" vertical="center"/>
    </xf>
    <xf numFmtId="164" fontId="0" fillId="0" borderId="0" xfId="0" applyNumberFormat="1"/>
    <xf numFmtId="0" fontId="0" fillId="0" borderId="1" xfId="0" applyBorder="1" applyAlignment="1">
      <alignment horizontal="right"/>
    </xf>
    <xf numFmtId="164" fontId="0" fillId="0" borderId="1" xfId="1" applyFont="1" applyBorder="1"/>
    <xf numFmtId="164" fontId="0" fillId="0" borderId="46" xfId="0" applyNumberFormat="1" applyBorder="1" applyAlignment="1">
      <alignment horizontal="right"/>
    </xf>
    <xf numFmtId="164" fontId="0" fillId="0" borderId="1" xfId="1" applyFont="1" applyBorder="1"/>
    <xf numFmtId="164" fontId="0" fillId="0" borderId="4" xfId="1" applyFont="1" applyFill="1" applyBorder="1"/>
    <xf numFmtId="164" fontId="0" fillId="0" borderId="3" xfId="1" applyFont="1" applyFill="1" applyBorder="1"/>
    <xf numFmtId="164" fontId="0" fillId="0" borderId="44" xfId="1" applyFont="1" applyFill="1" applyBorder="1"/>
    <xf numFmtId="164" fontId="0" fillId="0" borderId="10" xfId="1" applyFont="1" applyFill="1" applyBorder="1"/>
    <xf numFmtId="164" fontId="0" fillId="0" borderId="8" xfId="1" applyFont="1" applyFill="1" applyBorder="1"/>
    <xf numFmtId="164" fontId="0" fillId="0" borderId="28" xfId="1" applyFont="1" applyFill="1" applyBorder="1"/>
    <xf numFmtId="0" fontId="17" fillId="0" borderId="58" xfId="0" applyFont="1" applyFill="1" applyBorder="1" applyAlignment="1">
      <alignment horizontal="left" wrapText="1"/>
    </xf>
    <xf numFmtId="0" fontId="17" fillId="0" borderId="23" xfId="0" applyFont="1" applyFill="1" applyBorder="1" applyAlignment="1">
      <alignment horizontal="left" wrapText="1"/>
    </xf>
    <xf numFmtId="0" fontId="17" fillId="0" borderId="24" xfId="0" applyFont="1" applyFill="1" applyBorder="1" applyAlignment="1">
      <alignment horizontal="left" wrapText="1"/>
    </xf>
    <xf numFmtId="164" fontId="0" fillId="0" borderId="5" xfId="1" applyFont="1" applyBorder="1"/>
    <xf numFmtId="164" fontId="0" fillId="0" borderId="7" xfId="1" applyFont="1" applyBorder="1"/>
    <xf numFmtId="0" fontId="9" fillId="3" borderId="3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164" fontId="7" fillId="2" borderId="19" xfId="1" applyFont="1" applyFill="1" applyBorder="1" applyAlignment="1">
      <alignment vertical="center" wrapText="1"/>
    </xf>
    <xf numFmtId="164" fontId="7" fillId="2" borderId="7" xfId="1" applyFont="1" applyFill="1" applyBorder="1" applyAlignment="1">
      <alignment vertical="center" wrapText="1"/>
    </xf>
    <xf numFmtId="164" fontId="7" fillId="2" borderId="32" xfId="1" applyFont="1" applyFill="1" applyBorder="1" applyAlignment="1">
      <alignment vertical="center" wrapText="1"/>
    </xf>
    <xf numFmtId="164" fontId="7" fillId="2" borderId="34" xfId="1" applyFont="1" applyFill="1" applyBorder="1" applyAlignment="1">
      <alignment vertical="center" wrapText="1"/>
    </xf>
    <xf numFmtId="164" fontId="0" fillId="0" borderId="26" xfId="1" applyFont="1" applyBorder="1"/>
    <xf numFmtId="164" fontId="0" fillId="0" borderId="1" xfId="1" applyFont="1" applyBorder="1"/>
    <xf numFmtId="164" fontId="0" fillId="0" borderId="32" xfId="1" applyFont="1" applyBorder="1"/>
    <xf numFmtId="164" fontId="0" fillId="0" borderId="34" xfId="1" applyFont="1" applyBorder="1"/>
    <xf numFmtId="164" fontId="0" fillId="0" borderId="36" xfId="1" applyFont="1" applyBorder="1"/>
    <xf numFmtId="164" fontId="0" fillId="0" borderId="28" xfId="1" applyFont="1" applyBorder="1" applyAlignment="1">
      <alignment wrapText="1"/>
    </xf>
    <xf numFmtId="164" fontId="0" fillId="0" borderId="44" xfId="1" applyFont="1" applyBorder="1" applyAlignment="1">
      <alignment wrapText="1"/>
    </xf>
    <xf numFmtId="0" fontId="0" fillId="0" borderId="5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9" xfId="0" applyBorder="1" applyAlignment="1">
      <alignment horizontal="center"/>
    </xf>
    <xf numFmtId="0" fontId="8" fillId="3" borderId="5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0" fontId="0" fillId="3" borderId="37" xfId="0" applyFill="1" applyBorder="1" applyAlignment="1">
      <alignment horizontal="left" vertical="top"/>
    </xf>
    <xf numFmtId="0" fontId="0" fillId="3" borderId="30" xfId="0" applyFill="1" applyBorder="1" applyAlignment="1">
      <alignment horizontal="left" vertical="top"/>
    </xf>
    <xf numFmtId="0" fontId="8" fillId="4" borderId="31" xfId="0" applyFont="1" applyFill="1" applyBorder="1" applyAlignment="1">
      <alignment horizontal="right" vertical="top"/>
    </xf>
    <xf numFmtId="0" fontId="8" fillId="4" borderId="17" xfId="0" applyFont="1" applyFill="1" applyBorder="1" applyAlignment="1">
      <alignment horizontal="right"/>
    </xf>
    <xf numFmtId="0" fontId="8" fillId="4" borderId="1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0" fillId="0" borderId="26" xfId="1" applyFont="1" applyBorder="1" applyAlignment="1">
      <alignment wrapText="1"/>
    </xf>
    <xf numFmtId="164" fontId="0" fillId="0" borderId="1" xfId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right" vertical="top"/>
    </xf>
    <xf numFmtId="0" fontId="8" fillId="4" borderId="14" xfId="0" applyFont="1" applyFill="1" applyBorder="1" applyAlignment="1">
      <alignment horizontal="right"/>
    </xf>
    <xf numFmtId="0" fontId="8" fillId="4" borderId="15" xfId="0" applyFont="1" applyFill="1" applyBorder="1" applyAlignment="1">
      <alignment horizontal="right"/>
    </xf>
    <xf numFmtId="164" fontId="0" fillId="0" borderId="16" xfId="1" applyFont="1" applyBorder="1" applyAlignment="1">
      <alignment wrapText="1"/>
    </xf>
    <xf numFmtId="164" fontId="0" fillId="0" borderId="9" xfId="1" applyFont="1" applyBorder="1" applyAlignment="1">
      <alignment wrapText="1"/>
    </xf>
    <xf numFmtId="0" fontId="1" fillId="0" borderId="1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7" xfId="0" applyFill="1" applyBorder="1" applyAlignment="1">
      <alignment horizontal="right" vertical="top"/>
    </xf>
    <xf numFmtId="0" fontId="0" fillId="3" borderId="30" xfId="0" applyFill="1" applyBorder="1" applyAlignment="1">
      <alignment horizontal="right" vertical="top"/>
    </xf>
    <xf numFmtId="0" fontId="0" fillId="3" borderId="38" xfId="0" applyFill="1" applyBorder="1" applyAlignment="1">
      <alignment horizontal="right" vertical="top"/>
    </xf>
    <xf numFmtId="0" fontId="0" fillId="3" borderId="17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0" xfId="0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3" fillId="3" borderId="33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4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vertical="center"/>
    </xf>
    <xf numFmtId="0" fontId="0" fillId="3" borderId="8" xfId="0" applyFill="1" applyBorder="1"/>
    <xf numFmtId="0" fontId="0" fillId="3" borderId="10" xfId="0" applyFill="1" applyBorder="1"/>
    <xf numFmtId="0" fontId="8" fillId="3" borderId="9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164" fontId="0" fillId="0" borderId="19" xfId="1" applyFont="1" applyBorder="1" applyAlignment="1">
      <alignment vertical="center" wrapText="1"/>
    </xf>
    <xf numFmtId="164" fontId="0" fillId="0" borderId="7" xfId="1" applyFont="1" applyBorder="1" applyAlignment="1">
      <alignment vertical="center" wrapText="1"/>
    </xf>
    <xf numFmtId="0" fontId="1" fillId="0" borderId="19" xfId="0" applyFont="1" applyBorder="1" applyAlignment="1">
      <alignment horizontal="left" vertical="top" wrapText="1"/>
    </xf>
    <xf numFmtId="0" fontId="0" fillId="0" borderId="7" xfId="0" applyBorder="1"/>
    <xf numFmtId="0" fontId="2" fillId="3" borderId="19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3" borderId="31" xfId="0" applyFill="1" applyBorder="1" applyAlignment="1">
      <alignment horizontal="left" vertical="top"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35" xfId="0" applyFont="1" applyFill="1" applyBorder="1" applyAlignment="1">
      <alignment horizontal="right" vertical="top"/>
    </xf>
    <xf numFmtId="0" fontId="8" fillId="4" borderId="21" xfId="0" applyFont="1" applyFill="1" applyBorder="1" applyAlignment="1">
      <alignment horizontal="right"/>
    </xf>
    <xf numFmtId="0" fontId="8" fillId="4" borderId="22" xfId="0" applyFont="1" applyFill="1" applyBorder="1" applyAlignment="1">
      <alignment horizontal="right"/>
    </xf>
    <xf numFmtId="0" fontId="1" fillId="0" borderId="1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4" borderId="0" xfId="0" applyFont="1" applyFill="1" applyBorder="1" applyAlignment="1">
      <alignment horizontal="right"/>
    </xf>
    <xf numFmtId="0" fontId="8" fillId="4" borderId="59" xfId="0" applyFont="1" applyFill="1" applyBorder="1" applyAlignment="1">
      <alignment horizontal="right"/>
    </xf>
    <xf numFmtId="164" fontId="0" fillId="4" borderId="59" xfId="1" applyFont="1" applyFill="1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</sheetPr>
  <dimension ref="A1:K98"/>
  <sheetViews>
    <sheetView tabSelected="1" zoomScaleNormal="100" workbookViewId="0">
      <selection sqref="A1:I94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  <col min="10" max="10" width="15.125" bestFit="1" customWidth="1"/>
    <col min="11" max="11" width="12" bestFit="1" customWidth="1"/>
  </cols>
  <sheetData>
    <row r="1" spans="1:10" ht="93" customHeight="1"/>
    <row r="2" spans="1:10">
      <c r="A2" s="39" t="s">
        <v>105</v>
      </c>
    </row>
    <row r="3" spans="1:10" ht="15" thickBot="1">
      <c r="A3" t="s">
        <v>108</v>
      </c>
    </row>
    <row r="4" spans="1:10" ht="28.15" customHeight="1">
      <c r="A4" s="40" t="s">
        <v>82</v>
      </c>
      <c r="B4" s="41"/>
      <c r="C4" s="41"/>
      <c r="D4" s="41"/>
      <c r="E4" s="41"/>
      <c r="F4" s="41"/>
      <c r="G4" s="179"/>
      <c r="H4" s="179"/>
      <c r="I4" s="180"/>
    </row>
    <row r="5" spans="1:10" ht="24" customHeight="1">
      <c r="A5" s="47"/>
      <c r="B5" s="96"/>
      <c r="C5" s="56"/>
      <c r="D5" s="56"/>
      <c r="E5" s="56"/>
      <c r="F5" s="19"/>
      <c r="G5" s="183"/>
      <c r="H5" s="183"/>
      <c r="I5" s="184"/>
    </row>
    <row r="6" spans="1:10" ht="24" customHeight="1">
      <c r="A6" s="187" t="s">
        <v>97</v>
      </c>
      <c r="B6" s="188"/>
      <c r="C6" s="191" t="s">
        <v>98</v>
      </c>
      <c r="D6" s="192"/>
      <c r="E6" s="193"/>
      <c r="F6" s="46"/>
      <c r="G6" s="194" t="s">
        <v>99</v>
      </c>
      <c r="H6" s="195"/>
      <c r="I6" s="196"/>
    </row>
    <row r="7" spans="1:10" ht="24" customHeight="1">
      <c r="A7" s="189"/>
      <c r="B7" s="190"/>
      <c r="C7" s="197" t="s">
        <v>104</v>
      </c>
      <c r="D7" s="198"/>
      <c r="E7" s="199"/>
      <c r="F7" s="46"/>
      <c r="G7" s="200" t="s">
        <v>100</v>
      </c>
      <c r="H7" s="201"/>
      <c r="I7" s="202"/>
    </row>
    <row r="8" spans="1:10" ht="24" customHeight="1">
      <c r="A8" s="42"/>
      <c r="B8" s="18"/>
      <c r="C8" s="18"/>
      <c r="D8" s="18"/>
      <c r="E8" s="18"/>
      <c r="F8" s="18"/>
      <c r="G8" s="53"/>
      <c r="H8" s="53"/>
      <c r="I8" s="43"/>
    </row>
    <row r="9" spans="1:10" ht="22.9" customHeight="1">
      <c r="A9" s="138" t="s">
        <v>90</v>
      </c>
      <c r="B9" s="139"/>
      <c r="C9" s="139"/>
      <c r="D9" s="139"/>
      <c r="E9" s="139"/>
      <c r="F9" s="139"/>
      <c r="G9" s="139"/>
      <c r="H9" s="139"/>
      <c r="I9" s="140"/>
    </row>
    <row r="10" spans="1:10" ht="25.9" customHeight="1" thickBot="1">
      <c r="A10" s="44"/>
      <c r="B10" s="45"/>
      <c r="C10" s="45"/>
      <c r="D10" s="45"/>
      <c r="E10" s="45"/>
      <c r="F10" s="45"/>
      <c r="G10" s="181"/>
      <c r="H10" s="181"/>
      <c r="I10" s="182"/>
    </row>
    <row r="11" spans="1:10" ht="24">
      <c r="A11" s="20" t="s">
        <v>0</v>
      </c>
      <c r="B11" s="21" t="s">
        <v>3</v>
      </c>
      <c r="C11" s="22" t="s">
        <v>58</v>
      </c>
      <c r="D11" s="22" t="s">
        <v>40</v>
      </c>
      <c r="E11" s="23" t="s">
        <v>12</v>
      </c>
      <c r="F11" s="24" t="s">
        <v>37</v>
      </c>
      <c r="G11" s="30" t="s">
        <v>5</v>
      </c>
      <c r="H11" s="31" t="s">
        <v>6</v>
      </c>
      <c r="I11" s="31" t="s">
        <v>75</v>
      </c>
    </row>
    <row r="12" spans="1:10" ht="28.15" customHeight="1">
      <c r="A12" s="215">
        <v>1</v>
      </c>
      <c r="B12" s="213" t="s">
        <v>1</v>
      </c>
      <c r="C12" s="3" t="s">
        <v>2</v>
      </c>
      <c r="D12" s="216">
        <v>5</v>
      </c>
      <c r="E12" s="219">
        <f>H15/D12</f>
        <v>86800</v>
      </c>
      <c r="F12" s="4" t="s">
        <v>8</v>
      </c>
      <c r="G12" s="57">
        <v>380000</v>
      </c>
      <c r="H12" s="57">
        <f>G12</f>
        <v>380000</v>
      </c>
      <c r="I12" s="97">
        <f>H12*0.85</f>
        <v>323000</v>
      </c>
    </row>
    <row r="13" spans="1:10" ht="24" customHeight="1">
      <c r="A13" s="148"/>
      <c r="B13" s="214"/>
      <c r="C13" s="3" t="s">
        <v>39</v>
      </c>
      <c r="D13" s="217"/>
      <c r="E13" s="217"/>
      <c r="F13" s="4" t="s">
        <v>8</v>
      </c>
      <c r="G13" s="57">
        <v>24000</v>
      </c>
      <c r="H13" s="58">
        <f>G13</f>
        <v>24000</v>
      </c>
      <c r="I13" s="59">
        <f>H13*0.85</f>
        <v>20400</v>
      </c>
    </row>
    <row r="14" spans="1:10" ht="15" thickBot="1">
      <c r="A14" s="148"/>
      <c r="B14" s="214"/>
      <c r="C14" s="10" t="s">
        <v>7</v>
      </c>
      <c r="D14" s="218"/>
      <c r="E14" s="218"/>
      <c r="F14" s="11" t="s">
        <v>13</v>
      </c>
      <c r="G14" s="60">
        <v>30000</v>
      </c>
      <c r="H14" s="60">
        <f>G14</f>
        <v>30000</v>
      </c>
      <c r="I14" s="98">
        <f>H14*0.85</f>
        <v>25500</v>
      </c>
    </row>
    <row r="15" spans="1:10" ht="24" customHeight="1" thickBot="1">
      <c r="A15" s="167" t="s">
        <v>44</v>
      </c>
      <c r="B15" s="168"/>
      <c r="C15" s="168"/>
      <c r="D15" s="168"/>
      <c r="E15" s="168"/>
      <c r="F15" s="169"/>
      <c r="G15" s="64">
        <f>SUM(G12:G14)</f>
        <v>434000</v>
      </c>
      <c r="H15" s="64">
        <f t="shared" ref="H15:I15" si="0">SUM(H12:H14)</f>
        <v>434000</v>
      </c>
      <c r="I15" s="99">
        <f t="shared" si="0"/>
        <v>368900</v>
      </c>
      <c r="J15" s="67">
        <f>I15/H15</f>
        <v>0.85</v>
      </c>
    </row>
    <row r="16" spans="1:10" ht="61.5" customHeight="1">
      <c r="A16" s="209">
        <v>2</v>
      </c>
      <c r="B16" s="207" t="s">
        <v>9</v>
      </c>
      <c r="C16" s="205" t="s">
        <v>76</v>
      </c>
      <c r="D16" s="12" t="s">
        <v>41</v>
      </c>
      <c r="E16" s="13" t="s">
        <v>12</v>
      </c>
      <c r="F16" s="211">
        <v>470</v>
      </c>
      <c r="G16" s="121">
        <v>0</v>
      </c>
      <c r="H16" s="203">
        <v>0</v>
      </c>
      <c r="I16" s="123">
        <v>0</v>
      </c>
    </row>
    <row r="17" spans="1:10" ht="21.6" customHeight="1">
      <c r="A17" s="210"/>
      <c r="B17" s="208"/>
      <c r="C17" s="206"/>
      <c r="D17" s="1">
        <v>0</v>
      </c>
      <c r="E17" s="73">
        <v>0</v>
      </c>
      <c r="F17" s="212"/>
      <c r="G17" s="122"/>
      <c r="H17" s="204"/>
      <c r="I17" s="124"/>
    </row>
    <row r="18" spans="1:10" ht="18.600000000000001" customHeight="1">
      <c r="A18" s="210"/>
      <c r="B18" s="208"/>
      <c r="C18" s="5" t="s">
        <v>10</v>
      </c>
      <c r="D18" s="1">
        <v>5</v>
      </c>
      <c r="E18" s="73">
        <v>2500</v>
      </c>
      <c r="F18" s="4">
        <v>470</v>
      </c>
      <c r="G18" s="61">
        <f>E18*D18</f>
        <v>12500</v>
      </c>
      <c r="H18" s="62">
        <f>G18</f>
        <v>12500</v>
      </c>
      <c r="I18" s="63">
        <f>H18*0.85</f>
        <v>10625</v>
      </c>
    </row>
    <row r="19" spans="1:10" ht="19.899999999999999" customHeight="1">
      <c r="A19" s="210"/>
      <c r="B19" s="208"/>
      <c r="C19" s="5" t="s">
        <v>35</v>
      </c>
      <c r="D19" s="1">
        <v>1</v>
      </c>
      <c r="E19" s="73">
        <f>G19/D19</f>
        <v>6000</v>
      </c>
      <c r="F19" s="4">
        <v>470</v>
      </c>
      <c r="G19" s="61">
        <v>6000</v>
      </c>
      <c r="H19" s="62">
        <f>G19</f>
        <v>6000</v>
      </c>
      <c r="I19" s="63">
        <f>H19*0.85</f>
        <v>5100</v>
      </c>
    </row>
    <row r="20" spans="1:10" ht="20.45" customHeight="1">
      <c r="A20" s="210"/>
      <c r="B20" s="208"/>
      <c r="C20" s="5" t="s">
        <v>96</v>
      </c>
      <c r="D20" s="104">
        <v>6</v>
      </c>
      <c r="E20" s="61">
        <v>2000</v>
      </c>
      <c r="F20" s="4">
        <v>470</v>
      </c>
      <c r="G20" s="61">
        <f>E20*D20</f>
        <v>12000</v>
      </c>
      <c r="H20" s="62">
        <f>G20</f>
        <v>12000</v>
      </c>
      <c r="I20" s="63">
        <f>H20*0.85</f>
        <v>10200</v>
      </c>
    </row>
    <row r="21" spans="1:10" ht="27" customHeight="1" thickBot="1">
      <c r="A21" s="210"/>
      <c r="B21" s="208"/>
      <c r="C21" s="3" t="s">
        <v>36</v>
      </c>
      <c r="D21" s="1">
        <v>35</v>
      </c>
      <c r="E21" s="73">
        <v>500</v>
      </c>
      <c r="F21" s="4">
        <v>470</v>
      </c>
      <c r="G21" s="61">
        <f>D21*E21</f>
        <v>17500</v>
      </c>
      <c r="H21" s="61">
        <f>G21</f>
        <v>17500</v>
      </c>
      <c r="I21" s="63">
        <f>H21*0.85</f>
        <v>14875</v>
      </c>
    </row>
    <row r="22" spans="1:10" ht="24" customHeight="1" thickBot="1">
      <c r="A22" s="167" t="s">
        <v>43</v>
      </c>
      <c r="B22" s="168"/>
      <c r="C22" s="168"/>
      <c r="D22" s="168"/>
      <c r="E22" s="168"/>
      <c r="F22" s="169"/>
      <c r="G22" s="64">
        <f>SUM(G18:G21)</f>
        <v>48000</v>
      </c>
      <c r="H22" s="64">
        <f t="shared" ref="H22:I22" si="1">SUM(H18:H21)</f>
        <v>48000</v>
      </c>
      <c r="I22" s="99">
        <f t="shared" si="1"/>
        <v>40800</v>
      </c>
      <c r="J22" s="67">
        <f>I22/H22</f>
        <v>0.85</v>
      </c>
    </row>
    <row r="23" spans="1:10" ht="45" customHeight="1">
      <c r="A23" s="148">
        <v>3</v>
      </c>
      <c r="B23" s="214" t="s">
        <v>14</v>
      </c>
      <c r="C23" s="185" t="s">
        <v>15</v>
      </c>
      <c r="D23" s="186"/>
      <c r="E23" s="173"/>
      <c r="F23" s="49" t="s">
        <v>80</v>
      </c>
      <c r="G23" s="69">
        <v>0</v>
      </c>
      <c r="H23" s="70">
        <v>0</v>
      </c>
      <c r="I23" s="71">
        <v>0</v>
      </c>
    </row>
    <row r="24" spans="1:10" ht="34.9" customHeight="1">
      <c r="A24" s="148"/>
      <c r="B24" s="214"/>
      <c r="C24" s="161" t="s">
        <v>16</v>
      </c>
      <c r="D24" s="162"/>
      <c r="E24" s="163"/>
      <c r="F24" s="6">
        <v>430</v>
      </c>
      <c r="G24" s="108">
        <v>0</v>
      </c>
      <c r="H24" s="109">
        <v>0</v>
      </c>
      <c r="I24" s="110">
        <v>0</v>
      </c>
    </row>
    <row r="25" spans="1:10" ht="30" customHeight="1">
      <c r="A25" s="148"/>
      <c r="B25" s="214"/>
      <c r="C25" s="161" t="s">
        <v>17</v>
      </c>
      <c r="D25" s="162"/>
      <c r="E25" s="163"/>
      <c r="F25" s="6" t="s">
        <v>81</v>
      </c>
      <c r="G25" s="65">
        <v>0</v>
      </c>
      <c r="H25" s="66">
        <v>0</v>
      </c>
      <c r="I25" s="72">
        <v>0</v>
      </c>
    </row>
    <row r="26" spans="1:10" ht="27.6" customHeight="1">
      <c r="A26" s="148"/>
      <c r="B26" s="214"/>
      <c r="C26" s="161" t="s">
        <v>18</v>
      </c>
      <c r="D26" s="162"/>
      <c r="E26" s="163"/>
      <c r="F26" s="6">
        <v>438</v>
      </c>
      <c r="G26" s="65">
        <v>0</v>
      </c>
      <c r="H26" s="66">
        <v>0</v>
      </c>
      <c r="I26" s="72">
        <f>H26*0.85</f>
        <v>0</v>
      </c>
    </row>
    <row r="27" spans="1:10" ht="25.15" customHeight="1">
      <c r="A27" s="148"/>
      <c r="B27" s="214"/>
      <c r="C27" s="157" t="s">
        <v>77</v>
      </c>
      <c r="D27" s="15" t="s">
        <v>59</v>
      </c>
      <c r="E27" s="16" t="s">
        <v>19</v>
      </c>
      <c r="F27" s="216">
        <v>441</v>
      </c>
      <c r="G27" s="117">
        <v>0</v>
      </c>
      <c r="H27" s="117">
        <v>0</v>
      </c>
      <c r="I27" s="129">
        <v>0</v>
      </c>
    </row>
    <row r="28" spans="1:10" ht="24" customHeight="1">
      <c r="A28" s="148"/>
      <c r="B28" s="214"/>
      <c r="C28" s="164"/>
      <c r="D28" s="1">
        <v>0</v>
      </c>
      <c r="E28" s="2">
        <v>0</v>
      </c>
      <c r="F28" s="175"/>
      <c r="G28" s="118"/>
      <c r="H28" s="118"/>
      <c r="I28" s="128"/>
    </row>
    <row r="29" spans="1:10" ht="23.45" customHeight="1" thickBot="1">
      <c r="A29" s="148"/>
      <c r="B29" s="214"/>
      <c r="C29" s="161" t="s">
        <v>20</v>
      </c>
      <c r="D29" s="162"/>
      <c r="E29" s="163"/>
      <c r="F29" s="36">
        <v>461</v>
      </c>
      <c r="G29" s="65">
        <v>0</v>
      </c>
      <c r="H29" s="66">
        <v>0</v>
      </c>
      <c r="I29" s="72">
        <v>0</v>
      </c>
    </row>
    <row r="30" spans="1:10" ht="24.6" customHeight="1" thickBot="1">
      <c r="A30" s="167" t="s">
        <v>42</v>
      </c>
      <c r="B30" s="168"/>
      <c r="C30" s="168"/>
      <c r="D30" s="168"/>
      <c r="E30" s="168"/>
      <c r="F30" s="169"/>
      <c r="G30" s="64">
        <f>SUM(G23:G29)</f>
        <v>0</v>
      </c>
      <c r="H30" s="64">
        <f t="shared" ref="H30:I30" si="2">SUM(H23:H29)</f>
        <v>0</v>
      </c>
      <c r="I30" s="99">
        <f t="shared" si="2"/>
        <v>0</v>
      </c>
      <c r="J30" s="67" t="e">
        <f>I30/H30</f>
        <v>#DIV/0!</v>
      </c>
    </row>
    <row r="31" spans="1:10" ht="39.6" customHeight="1">
      <c r="A31" s="55">
        <v>4</v>
      </c>
      <c r="B31" s="14" t="s">
        <v>45</v>
      </c>
      <c r="C31" s="158" t="s">
        <v>46</v>
      </c>
      <c r="D31" s="165" t="s">
        <v>21</v>
      </c>
      <c r="E31" s="166"/>
      <c r="F31" s="49">
        <v>421</v>
      </c>
      <c r="G31" s="69">
        <v>15000</v>
      </c>
      <c r="H31" s="70">
        <f>G31</f>
        <v>15000</v>
      </c>
      <c r="I31" s="71">
        <f>H31*0.85</f>
        <v>12750</v>
      </c>
    </row>
    <row r="32" spans="1:10" ht="24" customHeight="1">
      <c r="A32" s="25"/>
      <c r="B32" s="14"/>
      <c r="C32" s="164"/>
      <c r="D32" s="155" t="s">
        <v>22</v>
      </c>
      <c r="E32" s="156"/>
      <c r="F32" s="6">
        <v>606</v>
      </c>
      <c r="G32" s="65">
        <v>0</v>
      </c>
      <c r="H32" s="66">
        <v>0</v>
      </c>
      <c r="I32" s="72">
        <v>0</v>
      </c>
    </row>
    <row r="33" spans="1:10" ht="21" customHeight="1">
      <c r="A33" s="25"/>
      <c r="B33" s="14"/>
      <c r="C33" s="157" t="s">
        <v>23</v>
      </c>
      <c r="D33" s="155" t="s">
        <v>24</v>
      </c>
      <c r="E33" s="156"/>
      <c r="F33" s="6">
        <v>440</v>
      </c>
      <c r="G33" s="65">
        <v>0</v>
      </c>
      <c r="H33" s="66">
        <v>0</v>
      </c>
      <c r="I33" s="72">
        <v>0</v>
      </c>
    </row>
    <row r="34" spans="1:10" ht="31.15" customHeight="1">
      <c r="A34" s="25"/>
      <c r="B34" s="14"/>
      <c r="C34" s="158"/>
      <c r="D34" s="155" t="s">
        <v>91</v>
      </c>
      <c r="E34" s="156"/>
      <c r="F34" s="6">
        <v>426</v>
      </c>
      <c r="G34" s="65">
        <v>0</v>
      </c>
      <c r="H34" s="66">
        <v>0</v>
      </c>
      <c r="I34" s="72">
        <v>0</v>
      </c>
    </row>
    <row r="35" spans="1:10" ht="22.9" customHeight="1">
      <c r="A35" s="25"/>
      <c r="B35" s="14"/>
      <c r="C35" s="158"/>
      <c r="D35" s="155" t="s">
        <v>25</v>
      </c>
      <c r="E35" s="156"/>
      <c r="F35" s="6">
        <v>430</v>
      </c>
      <c r="G35" s="65">
        <v>0</v>
      </c>
      <c r="H35" s="66">
        <v>0</v>
      </c>
      <c r="I35" s="72">
        <v>0</v>
      </c>
    </row>
    <row r="36" spans="1:10" ht="30.6" customHeight="1">
      <c r="A36" s="25"/>
      <c r="B36" s="14"/>
      <c r="C36" s="161" t="s">
        <v>95</v>
      </c>
      <c r="D36" s="162"/>
      <c r="E36" s="163"/>
      <c r="F36" s="6">
        <v>427</v>
      </c>
      <c r="G36" s="65">
        <v>0</v>
      </c>
      <c r="H36" s="66">
        <v>0</v>
      </c>
      <c r="I36" s="72">
        <v>0</v>
      </c>
    </row>
    <row r="37" spans="1:10" ht="22.15" customHeight="1">
      <c r="A37" s="25"/>
      <c r="B37" s="14"/>
      <c r="C37" s="161" t="s">
        <v>26</v>
      </c>
      <c r="D37" s="162"/>
      <c r="E37" s="163"/>
      <c r="F37" s="6">
        <v>436</v>
      </c>
      <c r="G37" s="65">
        <v>0</v>
      </c>
      <c r="H37" s="66">
        <v>0</v>
      </c>
      <c r="I37" s="72">
        <v>0</v>
      </c>
    </row>
    <row r="38" spans="1:10" ht="22.9" customHeight="1">
      <c r="A38" s="25"/>
      <c r="B38" s="14"/>
      <c r="C38" s="161" t="s">
        <v>27</v>
      </c>
      <c r="D38" s="162"/>
      <c r="E38" s="163"/>
      <c r="F38" s="6">
        <v>430</v>
      </c>
      <c r="G38" s="65">
        <v>0</v>
      </c>
      <c r="H38" s="66">
        <v>0</v>
      </c>
      <c r="I38" s="72">
        <v>0</v>
      </c>
    </row>
    <row r="39" spans="1:10" ht="20.45" customHeight="1">
      <c r="A39" s="25"/>
      <c r="B39" s="14"/>
      <c r="C39" s="157" t="s">
        <v>92</v>
      </c>
      <c r="D39" s="155" t="s">
        <v>28</v>
      </c>
      <c r="E39" s="156"/>
      <c r="F39" s="6">
        <v>430</v>
      </c>
      <c r="G39" s="65">
        <v>0</v>
      </c>
      <c r="H39" s="66">
        <v>0</v>
      </c>
      <c r="I39" s="72">
        <v>0</v>
      </c>
    </row>
    <row r="40" spans="1:10" ht="21.6" customHeight="1">
      <c r="A40" s="25"/>
      <c r="B40" s="14"/>
      <c r="C40" s="158"/>
      <c r="D40" s="155" t="s">
        <v>29</v>
      </c>
      <c r="E40" s="156"/>
      <c r="F40" s="6">
        <v>421</v>
      </c>
      <c r="G40" s="65">
        <v>0</v>
      </c>
      <c r="H40" s="66">
        <v>0</v>
      </c>
      <c r="I40" s="72">
        <v>0</v>
      </c>
    </row>
    <row r="41" spans="1:10" ht="20.45" customHeight="1" thickBot="1">
      <c r="A41" s="25"/>
      <c r="B41" s="14"/>
      <c r="C41" s="158"/>
      <c r="D41" s="155" t="s">
        <v>30</v>
      </c>
      <c r="E41" s="156"/>
      <c r="F41" s="6">
        <v>430</v>
      </c>
      <c r="G41" s="65">
        <v>0</v>
      </c>
      <c r="H41" s="66">
        <v>0</v>
      </c>
      <c r="I41" s="72">
        <v>0</v>
      </c>
    </row>
    <row r="42" spans="1:10" ht="22.9" customHeight="1" thickBot="1">
      <c r="A42" s="149" t="s">
        <v>47</v>
      </c>
      <c r="B42" s="150"/>
      <c r="C42" s="150"/>
      <c r="D42" s="150"/>
      <c r="E42" s="150"/>
      <c r="F42" s="151"/>
      <c r="G42" s="74">
        <f>SUM(G31:G41)</f>
        <v>15000</v>
      </c>
      <c r="H42" s="74">
        <f t="shared" ref="H42:I42" si="3">SUM(H31:H41)</f>
        <v>15000</v>
      </c>
      <c r="I42" s="100">
        <f t="shared" si="3"/>
        <v>12750</v>
      </c>
      <c r="J42" s="67">
        <f>I42/H42</f>
        <v>0.85</v>
      </c>
    </row>
    <row r="43" spans="1:10" ht="22.9" customHeight="1">
      <c r="A43" s="176">
        <v>5</v>
      </c>
      <c r="B43" s="152" t="s">
        <v>49</v>
      </c>
      <c r="C43" s="172" t="s">
        <v>86</v>
      </c>
      <c r="D43" s="32" t="s">
        <v>52</v>
      </c>
      <c r="E43" s="33" t="s">
        <v>19</v>
      </c>
      <c r="F43" s="174" t="s">
        <v>48</v>
      </c>
      <c r="G43" s="125">
        <v>5000</v>
      </c>
      <c r="H43" s="170">
        <f>G43</f>
        <v>5000</v>
      </c>
      <c r="I43" s="127">
        <f>H43*0.85</f>
        <v>4250</v>
      </c>
    </row>
    <row r="44" spans="1:10" ht="28.5" customHeight="1">
      <c r="A44" s="177"/>
      <c r="B44" s="153"/>
      <c r="C44" s="173"/>
      <c r="D44" s="1">
        <v>20</v>
      </c>
      <c r="E44" s="68">
        <v>200</v>
      </c>
      <c r="F44" s="175"/>
      <c r="G44" s="126"/>
      <c r="H44" s="171"/>
      <c r="I44" s="128"/>
    </row>
    <row r="45" spans="1:10" ht="33" customHeight="1" thickBot="1">
      <c r="A45" s="178"/>
      <c r="B45" s="154"/>
      <c r="C45" s="37" t="s">
        <v>87</v>
      </c>
      <c r="D45" s="34">
        <v>2</v>
      </c>
      <c r="E45" s="106">
        <f>G45/D45</f>
        <v>2000</v>
      </c>
      <c r="F45" s="35" t="s">
        <v>51</v>
      </c>
      <c r="G45" s="76">
        <v>4000</v>
      </c>
      <c r="H45" s="77">
        <f>G45</f>
        <v>4000</v>
      </c>
      <c r="I45" s="78">
        <f>H45*0.85</f>
        <v>3400</v>
      </c>
    </row>
    <row r="46" spans="1:10" ht="22.9" customHeight="1" thickBot="1">
      <c r="A46" s="149" t="s">
        <v>50</v>
      </c>
      <c r="B46" s="150"/>
      <c r="C46" s="150"/>
      <c r="D46" s="150"/>
      <c r="E46" s="150"/>
      <c r="F46" s="151"/>
      <c r="G46" s="75">
        <f t="shared" ref="G46:H46" si="4">SUM(G43:G45)</f>
        <v>9000</v>
      </c>
      <c r="H46" s="75">
        <f t="shared" si="4"/>
        <v>9000</v>
      </c>
      <c r="I46" s="75">
        <f>SUM(I43:I45)</f>
        <v>7650</v>
      </c>
      <c r="J46" s="67">
        <f>I46/H46</f>
        <v>0.85</v>
      </c>
    </row>
    <row r="47" spans="1:10" ht="21.6" customHeight="1">
      <c r="A47" s="147">
        <v>6</v>
      </c>
      <c r="B47" s="152" t="s">
        <v>31</v>
      </c>
      <c r="C47" s="230" t="s">
        <v>106</v>
      </c>
      <c r="D47" s="32" t="s">
        <v>78</v>
      </c>
      <c r="E47" s="33" t="s">
        <v>19</v>
      </c>
      <c r="F47" s="211">
        <v>430</v>
      </c>
      <c r="G47" s="159">
        <v>0</v>
      </c>
      <c r="H47" s="159">
        <v>0</v>
      </c>
      <c r="I47" s="130">
        <v>0</v>
      </c>
    </row>
    <row r="48" spans="1:10" ht="48" customHeight="1">
      <c r="A48" s="148"/>
      <c r="B48" s="214"/>
      <c r="C48" s="231"/>
      <c r="D48" s="82">
        <v>0</v>
      </c>
      <c r="E48" s="83">
        <v>0</v>
      </c>
      <c r="F48" s="232"/>
      <c r="G48" s="160"/>
      <c r="H48" s="160"/>
      <c r="I48" s="131"/>
    </row>
    <row r="49" spans="1:11" ht="24" customHeight="1" thickBot="1">
      <c r="A49" s="227" t="s">
        <v>61</v>
      </c>
      <c r="B49" s="228"/>
      <c r="C49" s="228"/>
      <c r="D49" s="228"/>
      <c r="E49" s="228"/>
      <c r="F49" s="229"/>
      <c r="G49" s="79">
        <v>0</v>
      </c>
      <c r="H49" s="80">
        <v>0</v>
      </c>
      <c r="I49" s="81">
        <v>0</v>
      </c>
    </row>
    <row r="50" spans="1:11" ht="53.25" customHeight="1" thickBot="1">
      <c r="A50" s="50">
        <v>7</v>
      </c>
      <c r="B50" s="52" t="s">
        <v>32</v>
      </c>
      <c r="C50" s="185" t="s">
        <v>106</v>
      </c>
      <c r="D50" s="186"/>
      <c r="E50" s="173"/>
      <c r="F50" s="17" t="s">
        <v>79</v>
      </c>
      <c r="G50" s="111">
        <v>0</v>
      </c>
      <c r="H50" s="112">
        <v>0</v>
      </c>
      <c r="I50" s="113">
        <v>0</v>
      </c>
    </row>
    <row r="51" spans="1:11" ht="24.75" customHeight="1" thickBot="1">
      <c r="A51" s="167" t="s">
        <v>53</v>
      </c>
      <c r="B51" s="168"/>
      <c r="C51" s="168"/>
      <c r="D51" s="168"/>
      <c r="E51" s="168"/>
      <c r="F51" s="169"/>
      <c r="G51" s="84">
        <v>0</v>
      </c>
      <c r="H51" s="85">
        <v>0</v>
      </c>
      <c r="I51" s="86">
        <v>0</v>
      </c>
    </row>
    <row r="52" spans="1:11" ht="22.9" customHeight="1" thickBot="1">
      <c r="A52" s="144" t="s">
        <v>54</v>
      </c>
      <c r="B52" s="145"/>
      <c r="C52" s="145"/>
      <c r="D52" s="145"/>
      <c r="E52" s="145"/>
      <c r="F52" s="146"/>
      <c r="G52" s="87">
        <f>G15+G22+G30+G42+G46</f>
        <v>506000</v>
      </c>
      <c r="H52" s="88">
        <f>H15+H22+H30+H42+H46</f>
        <v>506000</v>
      </c>
      <c r="I52" s="89">
        <f>I15+I22+I30+I42+I46</f>
        <v>430100</v>
      </c>
      <c r="J52" s="67">
        <f>I52/H52</f>
        <v>0.85</v>
      </c>
    </row>
    <row r="53" spans="1:11" ht="22.9" customHeight="1">
      <c r="A53" s="135"/>
      <c r="B53" s="136"/>
      <c r="C53" s="136"/>
      <c r="D53" s="136"/>
      <c r="E53" s="136"/>
      <c r="F53" s="136"/>
      <c r="G53" s="136"/>
      <c r="H53" s="136"/>
      <c r="I53" s="137"/>
    </row>
    <row r="54" spans="1:11" ht="22.9" customHeight="1">
      <c r="A54" s="138" t="s">
        <v>55</v>
      </c>
      <c r="B54" s="139"/>
      <c r="C54" s="139"/>
      <c r="D54" s="139"/>
      <c r="E54" s="139"/>
      <c r="F54" s="139"/>
      <c r="G54" s="139"/>
      <c r="H54" s="139"/>
      <c r="I54" s="140"/>
    </row>
    <row r="55" spans="1:11" s="8" customFormat="1" ht="22.9" customHeight="1" thickBot="1">
      <c r="A55" s="101"/>
      <c r="B55" s="26"/>
      <c r="C55" s="26"/>
      <c r="D55" s="26"/>
      <c r="E55" s="26"/>
      <c r="F55" s="26"/>
      <c r="G55" s="26"/>
      <c r="H55" s="26"/>
      <c r="I55" s="102"/>
    </row>
    <row r="56" spans="1:11" ht="25.9" customHeight="1">
      <c r="A56" s="29" t="s">
        <v>0</v>
      </c>
      <c r="B56" s="21" t="s">
        <v>3</v>
      </c>
      <c r="C56" s="141" t="s">
        <v>60</v>
      </c>
      <c r="D56" s="142"/>
      <c r="E56" s="143"/>
      <c r="F56" s="24" t="s">
        <v>37</v>
      </c>
      <c r="G56" s="23" t="s">
        <v>5</v>
      </c>
      <c r="H56" s="27" t="s">
        <v>6</v>
      </c>
      <c r="I56" s="31" t="s">
        <v>75</v>
      </c>
    </row>
    <row r="57" spans="1:11" ht="36" customHeight="1" thickBot="1">
      <c r="A57" s="54">
        <v>1</v>
      </c>
      <c r="B57" s="51" t="s">
        <v>33</v>
      </c>
      <c r="C57" s="114" t="s">
        <v>109</v>
      </c>
      <c r="D57" s="115"/>
      <c r="E57" s="116"/>
      <c r="F57" s="6">
        <v>439</v>
      </c>
      <c r="G57" s="65">
        <v>21000</v>
      </c>
      <c r="H57" s="66">
        <f>G57</f>
        <v>21000</v>
      </c>
      <c r="I57" s="72">
        <f>H57*0.85</f>
        <v>17850</v>
      </c>
    </row>
    <row r="58" spans="1:11" ht="22.9" customHeight="1" thickBot="1">
      <c r="A58" s="144" t="s">
        <v>57</v>
      </c>
      <c r="B58" s="145"/>
      <c r="C58" s="145"/>
      <c r="D58" s="145"/>
      <c r="E58" s="145"/>
      <c r="F58" s="146"/>
      <c r="G58" s="90">
        <f>SUM(G57)</f>
        <v>21000</v>
      </c>
      <c r="H58" s="91">
        <f>SUM(H57)</f>
        <v>21000</v>
      </c>
      <c r="I58" s="92">
        <f>SUM(I57)</f>
        <v>17850</v>
      </c>
      <c r="J58" s="67">
        <f>I58/G58</f>
        <v>0.85</v>
      </c>
    </row>
    <row r="59" spans="1:11" ht="22.9" customHeight="1">
      <c r="A59" s="135"/>
      <c r="B59" s="136"/>
      <c r="C59" s="136"/>
      <c r="D59" s="136"/>
      <c r="E59" s="136"/>
      <c r="F59" s="136"/>
      <c r="G59" s="136"/>
      <c r="H59" s="136"/>
      <c r="I59" s="137"/>
    </row>
    <row r="60" spans="1:11" ht="22.9" customHeight="1">
      <c r="A60" s="138" t="s">
        <v>56</v>
      </c>
      <c r="B60" s="139"/>
      <c r="C60" s="139"/>
      <c r="D60" s="139"/>
      <c r="E60" s="139"/>
      <c r="F60" s="139"/>
      <c r="G60" s="139"/>
      <c r="H60" s="139"/>
      <c r="I60" s="140"/>
    </row>
    <row r="61" spans="1:11" ht="22.9" customHeight="1" thickBot="1">
      <c r="A61" s="132"/>
      <c r="B61" s="133"/>
      <c r="C61" s="133"/>
      <c r="D61" s="133"/>
      <c r="E61" s="133"/>
      <c r="F61" s="133"/>
      <c r="G61" s="133"/>
      <c r="H61" s="133"/>
      <c r="I61" s="134"/>
    </row>
    <row r="62" spans="1:11" ht="30" customHeight="1">
      <c r="A62" s="223" t="s">
        <v>0</v>
      </c>
      <c r="B62" s="225" t="s">
        <v>3</v>
      </c>
      <c r="C62" s="225" t="s">
        <v>4</v>
      </c>
      <c r="D62" s="220" t="s">
        <v>37</v>
      </c>
      <c r="E62" s="221"/>
      <c r="F62" s="222"/>
      <c r="G62" s="225" t="s">
        <v>5</v>
      </c>
      <c r="H62" s="119" t="s">
        <v>6</v>
      </c>
      <c r="I62" s="119" t="s">
        <v>75</v>
      </c>
      <c r="K62" s="103"/>
    </row>
    <row r="63" spans="1:11" ht="25.5" customHeight="1">
      <c r="A63" s="224"/>
      <c r="B63" s="226"/>
      <c r="C63" s="226"/>
      <c r="D63" s="28">
        <v>430</v>
      </c>
      <c r="E63" s="28">
        <v>438</v>
      </c>
      <c r="F63" s="28">
        <v>606</v>
      </c>
      <c r="G63" s="226"/>
      <c r="H63" s="120"/>
      <c r="I63" s="120"/>
    </row>
    <row r="64" spans="1:11" ht="49.5" customHeight="1">
      <c r="A64" s="215">
        <v>1</v>
      </c>
      <c r="B64" s="213" t="s">
        <v>70</v>
      </c>
      <c r="C64" s="7" t="s">
        <v>71</v>
      </c>
      <c r="D64" s="66">
        <v>0</v>
      </c>
      <c r="E64" s="83">
        <v>0</v>
      </c>
      <c r="F64" s="83">
        <v>0</v>
      </c>
      <c r="G64" s="65">
        <v>0</v>
      </c>
      <c r="H64" s="66">
        <v>0</v>
      </c>
      <c r="I64" s="72">
        <v>0</v>
      </c>
    </row>
    <row r="65" spans="1:10" ht="40.5" customHeight="1">
      <c r="A65" s="148"/>
      <c r="B65" s="214"/>
      <c r="C65" s="7" t="s">
        <v>74</v>
      </c>
      <c r="D65" s="66">
        <v>0</v>
      </c>
      <c r="E65" s="83">
        <v>0</v>
      </c>
      <c r="F65" s="83">
        <v>0</v>
      </c>
      <c r="G65" s="65">
        <v>0</v>
      </c>
      <c r="H65" s="66">
        <v>0</v>
      </c>
      <c r="I65" s="72">
        <v>0</v>
      </c>
    </row>
    <row r="66" spans="1:10" ht="40.5" customHeight="1" thickBot="1">
      <c r="A66" s="235"/>
      <c r="B66" s="236"/>
      <c r="C66" s="237" t="s">
        <v>110</v>
      </c>
      <c r="D66" s="107"/>
      <c r="E66" s="107">
        <v>1000</v>
      </c>
      <c r="F66" s="107"/>
      <c r="G66" s="107">
        <f>E66</f>
        <v>1000</v>
      </c>
      <c r="H66" s="107">
        <f>G66</f>
        <v>1000</v>
      </c>
      <c r="I66" s="107">
        <f>H66*0.85</f>
        <v>850</v>
      </c>
    </row>
    <row r="67" spans="1:10" ht="22.5" customHeight="1" thickBot="1">
      <c r="A67" s="167" t="s">
        <v>44</v>
      </c>
      <c r="B67" s="168"/>
      <c r="C67" s="168"/>
      <c r="D67" s="238"/>
      <c r="E67" s="238"/>
      <c r="F67" s="239"/>
      <c r="G67" s="240">
        <f>SUM(G64:G66)</f>
        <v>1000</v>
      </c>
      <c r="H67" s="240">
        <f t="shared" ref="H67:I67" si="5">SUM(H64:H66)</f>
        <v>1000</v>
      </c>
      <c r="I67" s="240">
        <f t="shared" si="5"/>
        <v>850</v>
      </c>
      <c r="J67" s="67">
        <f>I67/H67</f>
        <v>0.85</v>
      </c>
    </row>
    <row r="68" spans="1:10" ht="45">
      <c r="A68" s="215">
        <v>2</v>
      </c>
      <c r="B68" s="213" t="s">
        <v>67</v>
      </c>
      <c r="C68" s="7" t="s">
        <v>72</v>
      </c>
      <c r="D68" s="83">
        <v>2000</v>
      </c>
      <c r="E68" s="83">
        <v>0</v>
      </c>
      <c r="F68" s="83">
        <v>0</v>
      </c>
      <c r="G68" s="83">
        <v>2000</v>
      </c>
      <c r="H68" s="83">
        <f>G68</f>
        <v>2000</v>
      </c>
      <c r="I68" s="105">
        <f>H68*0.85</f>
        <v>1700</v>
      </c>
    </row>
    <row r="69" spans="1:10" ht="45">
      <c r="A69" s="148"/>
      <c r="B69" s="214"/>
      <c r="C69" s="7" t="s">
        <v>73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105">
        <v>0</v>
      </c>
    </row>
    <row r="70" spans="1:10" ht="68.25" thickBot="1">
      <c r="A70" s="148"/>
      <c r="B70" s="214"/>
      <c r="C70" s="7" t="s">
        <v>93</v>
      </c>
      <c r="D70" s="66">
        <v>10000</v>
      </c>
      <c r="E70" s="83">
        <v>0</v>
      </c>
      <c r="F70" s="83">
        <v>0</v>
      </c>
      <c r="G70" s="65">
        <v>10000</v>
      </c>
      <c r="H70" s="66">
        <f>G70</f>
        <v>10000</v>
      </c>
      <c r="I70" s="78">
        <f>H70*0.85</f>
        <v>8500</v>
      </c>
    </row>
    <row r="71" spans="1:10" ht="20.45" customHeight="1" thickBot="1">
      <c r="A71" s="167" t="s">
        <v>43</v>
      </c>
      <c r="B71" s="168"/>
      <c r="C71" s="168"/>
      <c r="D71" s="168"/>
      <c r="E71" s="168"/>
      <c r="F71" s="169"/>
      <c r="G71" s="64">
        <f t="shared" ref="G71:I71" si="6">SUM(G68:G70)</f>
        <v>12000</v>
      </c>
      <c r="H71" s="93">
        <f t="shared" si="6"/>
        <v>12000</v>
      </c>
      <c r="I71" s="94">
        <f t="shared" si="6"/>
        <v>10200</v>
      </c>
      <c r="J71" s="67">
        <f>I71/H71</f>
        <v>0.85</v>
      </c>
    </row>
    <row r="72" spans="1:10" ht="50.25" customHeight="1">
      <c r="A72" s="215">
        <v>3</v>
      </c>
      <c r="B72" s="213" t="s">
        <v>68</v>
      </c>
      <c r="C72" s="7" t="s">
        <v>66</v>
      </c>
      <c r="D72" s="66">
        <v>0</v>
      </c>
      <c r="E72" s="83">
        <v>0</v>
      </c>
      <c r="F72" s="83">
        <v>0</v>
      </c>
      <c r="G72" s="65">
        <v>0</v>
      </c>
      <c r="H72" s="66">
        <v>0</v>
      </c>
      <c r="I72" s="72">
        <v>0</v>
      </c>
    </row>
    <row r="73" spans="1:10" ht="53.25" customHeight="1" thickBot="1">
      <c r="A73" s="148"/>
      <c r="B73" s="214"/>
      <c r="C73" s="7" t="s">
        <v>94</v>
      </c>
      <c r="D73" s="66">
        <v>0</v>
      </c>
      <c r="E73" s="83">
        <v>0</v>
      </c>
      <c r="F73" s="83">
        <v>0</v>
      </c>
      <c r="G73" s="65">
        <v>0</v>
      </c>
      <c r="H73" s="66"/>
      <c r="I73" s="72">
        <v>0</v>
      </c>
    </row>
    <row r="74" spans="1:10" ht="23.45" customHeight="1" thickBot="1">
      <c r="A74" s="167" t="s">
        <v>42</v>
      </c>
      <c r="B74" s="168"/>
      <c r="C74" s="168"/>
      <c r="D74" s="168"/>
      <c r="E74" s="168"/>
      <c r="F74" s="169"/>
      <c r="G74" s="64">
        <f t="shared" ref="G74:I74" si="7">SUM(G72:G73)</f>
        <v>0</v>
      </c>
      <c r="H74" s="93">
        <f t="shared" si="7"/>
        <v>0</v>
      </c>
      <c r="I74" s="94">
        <f t="shared" si="7"/>
        <v>0</v>
      </c>
      <c r="J74" s="67"/>
    </row>
    <row r="75" spans="1:10" ht="46.5" customHeight="1">
      <c r="A75" s="215">
        <v>4</v>
      </c>
      <c r="B75" s="233" t="s">
        <v>64</v>
      </c>
      <c r="C75" s="7" t="s">
        <v>88</v>
      </c>
      <c r="D75" s="66">
        <v>20000</v>
      </c>
      <c r="E75" s="83">
        <v>0</v>
      </c>
      <c r="F75" s="83">
        <v>0</v>
      </c>
      <c r="G75" s="65">
        <v>20000</v>
      </c>
      <c r="H75" s="66">
        <f>G75</f>
        <v>20000</v>
      </c>
      <c r="I75" s="72">
        <f>D75*0.85</f>
        <v>17000</v>
      </c>
    </row>
    <row r="76" spans="1:10" ht="60.75" customHeight="1" thickBot="1">
      <c r="A76" s="148"/>
      <c r="B76" s="234"/>
      <c r="C76" s="7" t="s">
        <v>34</v>
      </c>
      <c r="D76" s="66">
        <v>0</v>
      </c>
      <c r="E76" s="83">
        <v>0</v>
      </c>
      <c r="F76" s="83">
        <v>0</v>
      </c>
      <c r="G76" s="65">
        <v>0</v>
      </c>
      <c r="H76" s="66">
        <v>0</v>
      </c>
      <c r="I76" s="72">
        <v>0</v>
      </c>
    </row>
    <row r="77" spans="1:10" ht="24.75" customHeight="1" thickBot="1">
      <c r="A77" s="167" t="s">
        <v>47</v>
      </c>
      <c r="B77" s="168"/>
      <c r="C77" s="168"/>
      <c r="D77" s="168"/>
      <c r="E77" s="168"/>
      <c r="F77" s="169"/>
      <c r="G77" s="84">
        <f t="shared" ref="G77:I77" si="8">SUM(G75:G76)</f>
        <v>20000</v>
      </c>
      <c r="H77" s="85">
        <f t="shared" si="8"/>
        <v>20000</v>
      </c>
      <c r="I77" s="95">
        <f t="shared" si="8"/>
        <v>17000</v>
      </c>
      <c r="J77" s="67">
        <f>I77/H77</f>
        <v>0.85</v>
      </c>
    </row>
    <row r="78" spans="1:10" ht="42.75" customHeight="1" thickBot="1">
      <c r="A78" s="54">
        <v>5</v>
      </c>
      <c r="B78" s="51" t="s">
        <v>65</v>
      </c>
      <c r="C78" s="7" t="s">
        <v>89</v>
      </c>
      <c r="D78" s="66">
        <v>0</v>
      </c>
      <c r="E78" s="83">
        <v>0</v>
      </c>
      <c r="F78" s="83">
        <v>0</v>
      </c>
      <c r="G78" s="65">
        <v>0</v>
      </c>
      <c r="H78" s="66">
        <v>0</v>
      </c>
      <c r="I78" s="72">
        <v>0</v>
      </c>
    </row>
    <row r="79" spans="1:10" ht="26.25" customHeight="1" thickBot="1">
      <c r="A79" s="167" t="s">
        <v>50</v>
      </c>
      <c r="B79" s="168"/>
      <c r="C79" s="168"/>
      <c r="D79" s="168"/>
      <c r="E79" s="168"/>
      <c r="F79" s="169"/>
      <c r="G79" s="64">
        <f t="shared" ref="G79:I79" si="9">SUM(G78)</f>
        <v>0</v>
      </c>
      <c r="H79" s="93">
        <f t="shared" si="9"/>
        <v>0</v>
      </c>
      <c r="I79" s="94">
        <f t="shared" si="9"/>
        <v>0</v>
      </c>
    </row>
    <row r="80" spans="1:10" ht="24" customHeight="1" thickBot="1">
      <c r="A80" s="144" t="s">
        <v>63</v>
      </c>
      <c r="B80" s="145"/>
      <c r="C80" s="145"/>
      <c r="D80" s="145"/>
      <c r="E80" s="145"/>
      <c r="F80" s="146"/>
      <c r="G80" s="87">
        <f>G67+G71+G74+G77+G79</f>
        <v>33000</v>
      </c>
      <c r="H80" s="87">
        <f t="shared" ref="H80:I80" si="10">H67+H71+H74+H77+H79</f>
        <v>33000</v>
      </c>
      <c r="I80" s="87">
        <f t="shared" si="10"/>
        <v>28050</v>
      </c>
      <c r="J80" s="67">
        <f>I80/H80</f>
        <v>0.85</v>
      </c>
    </row>
    <row r="81" spans="1:10" ht="24" customHeight="1" thickBot="1">
      <c r="A81" s="144" t="s">
        <v>69</v>
      </c>
      <c r="B81" s="145"/>
      <c r="C81" s="145"/>
      <c r="D81" s="145"/>
      <c r="E81" s="145"/>
      <c r="F81" s="146"/>
      <c r="G81" s="87">
        <f>G52+G58+G80</f>
        <v>560000</v>
      </c>
      <c r="H81" s="87">
        <f>H52+H58+H80</f>
        <v>560000</v>
      </c>
      <c r="I81" s="87">
        <f>I52+I58+I80</f>
        <v>476000</v>
      </c>
      <c r="J81" s="67">
        <f>I81/H81</f>
        <v>0.85</v>
      </c>
    </row>
    <row r="83" spans="1:10">
      <c r="A83" s="9" t="s">
        <v>11</v>
      </c>
      <c r="B83" t="s">
        <v>84</v>
      </c>
    </row>
    <row r="84" spans="1:10">
      <c r="A84" s="9" t="s">
        <v>38</v>
      </c>
      <c r="B84" t="s">
        <v>62</v>
      </c>
    </row>
    <row r="85" spans="1:10">
      <c r="A85" s="38" t="s">
        <v>83</v>
      </c>
      <c r="B85" t="s">
        <v>85</v>
      </c>
      <c r="G85" s="103"/>
    </row>
    <row r="86" spans="1:10">
      <c r="A86" s="38"/>
      <c r="G86" s="103"/>
    </row>
    <row r="87" spans="1:10">
      <c r="A87" s="38"/>
      <c r="G87" s="103"/>
    </row>
    <row r="88" spans="1:10">
      <c r="A88" s="38"/>
      <c r="G88" s="103"/>
    </row>
    <row r="91" spans="1:10">
      <c r="C91" s="48" t="s">
        <v>107</v>
      </c>
      <c r="D91" s="48"/>
      <c r="E91" s="48"/>
      <c r="F91" s="48"/>
      <c r="G91" s="48" t="s">
        <v>101</v>
      </c>
    </row>
    <row r="92" spans="1:10">
      <c r="C92" s="48" t="s">
        <v>102</v>
      </c>
      <c r="D92" s="48"/>
      <c r="E92" s="48"/>
      <c r="F92" s="48"/>
      <c r="G92" s="48" t="s">
        <v>103</v>
      </c>
    </row>
    <row r="98" spans="6:6">
      <c r="F98" s="103"/>
    </row>
  </sheetData>
  <mergeCells count="99">
    <mergeCell ref="G47:G48"/>
    <mergeCell ref="A64:A65"/>
    <mergeCell ref="A81:F81"/>
    <mergeCell ref="A67:F67"/>
    <mergeCell ref="A71:F71"/>
    <mergeCell ref="A74:F74"/>
    <mergeCell ref="A77:F77"/>
    <mergeCell ref="A79:F79"/>
    <mergeCell ref="A75:A76"/>
    <mergeCell ref="B75:B76"/>
    <mergeCell ref="A68:A70"/>
    <mergeCell ref="B68:B70"/>
    <mergeCell ref="A72:A73"/>
    <mergeCell ref="B72:B73"/>
    <mergeCell ref="A80:F80"/>
    <mergeCell ref="B64:B65"/>
    <mergeCell ref="A49:F49"/>
    <mergeCell ref="A51:F51"/>
    <mergeCell ref="A58:F58"/>
    <mergeCell ref="A59:I59"/>
    <mergeCell ref="A60:I60"/>
    <mergeCell ref="C50:E50"/>
    <mergeCell ref="I62:I63"/>
    <mergeCell ref="D62:F62"/>
    <mergeCell ref="A62:A63"/>
    <mergeCell ref="B62:B63"/>
    <mergeCell ref="C62:C63"/>
    <mergeCell ref="G62:G63"/>
    <mergeCell ref="C24:E24"/>
    <mergeCell ref="C25:E25"/>
    <mergeCell ref="C26:E26"/>
    <mergeCell ref="B12:B14"/>
    <mergeCell ref="A12:A14"/>
    <mergeCell ref="A22:F22"/>
    <mergeCell ref="A23:A29"/>
    <mergeCell ref="B23:B29"/>
    <mergeCell ref="D12:D14"/>
    <mergeCell ref="E12:E14"/>
    <mergeCell ref="F27:F28"/>
    <mergeCell ref="G4:I4"/>
    <mergeCell ref="A15:F15"/>
    <mergeCell ref="G10:I10"/>
    <mergeCell ref="G5:I5"/>
    <mergeCell ref="C23:E23"/>
    <mergeCell ref="A9:I9"/>
    <mergeCell ref="A6:B7"/>
    <mergeCell ref="C6:E6"/>
    <mergeCell ref="G6:I6"/>
    <mergeCell ref="C7:E7"/>
    <mergeCell ref="G7:I7"/>
    <mergeCell ref="H16:H17"/>
    <mergeCell ref="C16:C17"/>
    <mergeCell ref="B16:B21"/>
    <mergeCell ref="A16:A21"/>
    <mergeCell ref="F16:F17"/>
    <mergeCell ref="C27:C28"/>
    <mergeCell ref="C29:E29"/>
    <mergeCell ref="C36:E36"/>
    <mergeCell ref="C31:C32"/>
    <mergeCell ref="D31:E31"/>
    <mergeCell ref="D32:E32"/>
    <mergeCell ref="A30:F30"/>
    <mergeCell ref="C33:C35"/>
    <mergeCell ref="D33:E33"/>
    <mergeCell ref="D34:E34"/>
    <mergeCell ref="D35:E35"/>
    <mergeCell ref="H47:H48"/>
    <mergeCell ref="C37:E37"/>
    <mergeCell ref="C38:E38"/>
    <mergeCell ref="C39:C41"/>
    <mergeCell ref="H43:H44"/>
    <mergeCell ref="A42:F42"/>
    <mergeCell ref="C43:C44"/>
    <mergeCell ref="F43:F44"/>
    <mergeCell ref="A43:A45"/>
    <mergeCell ref="B47:B48"/>
    <mergeCell ref="C47:C48"/>
    <mergeCell ref="F47:F48"/>
    <mergeCell ref="A46:F46"/>
    <mergeCell ref="B43:B45"/>
    <mergeCell ref="D39:E39"/>
    <mergeCell ref="D40:E40"/>
    <mergeCell ref="D41:E41"/>
    <mergeCell ref="C57:E57"/>
    <mergeCell ref="H27:H28"/>
    <mergeCell ref="H62:H63"/>
    <mergeCell ref="G16:G17"/>
    <mergeCell ref="I16:I17"/>
    <mergeCell ref="G43:G44"/>
    <mergeCell ref="I43:I44"/>
    <mergeCell ref="G27:G28"/>
    <mergeCell ref="I27:I28"/>
    <mergeCell ref="I47:I48"/>
    <mergeCell ref="A61:I61"/>
    <mergeCell ref="A53:I53"/>
    <mergeCell ref="A54:I54"/>
    <mergeCell ref="C56:E56"/>
    <mergeCell ref="A52:F52"/>
    <mergeCell ref="A47:A48"/>
  </mergeCells>
  <pageMargins left="0.23622047244094491" right="0.23622047244094491" top="0.39370078740157483" bottom="0.39370078740157483" header="0.31496062992125984" footer="0.31496062992125984"/>
  <pageSetup paperSize="8" scale="7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Bartłomiej Jewdokimow</cp:lastModifiedBy>
  <cp:lastPrinted>2019-06-24T08:04:48Z</cp:lastPrinted>
  <dcterms:created xsi:type="dcterms:W3CDTF">2015-09-28T11:49:28Z</dcterms:created>
  <dcterms:modified xsi:type="dcterms:W3CDTF">2019-06-24T10:20:57Z</dcterms:modified>
</cp:coreProperties>
</file>