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90" windowWidth="7275" windowHeight="1350"/>
  </bookViews>
  <sheets>
    <sheet name="Gminy" sheetId="1" r:id="rId1"/>
    <sheet name="Powiaty" sheetId="2" r:id="rId2"/>
    <sheet name="Arkusz3" sheetId="3" r:id="rId3"/>
  </sheets>
  <definedNames>
    <definedName name="_xlnm._FilterDatabase" localSheetId="0" hidden="1">Gminy!$B$1:$B$186</definedName>
  </definedName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2" i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" i="2"/>
  <c r="E23" i="2"/>
  <c r="D23" i="2"/>
  <c r="D116" i="1"/>
  <c r="C116" i="1"/>
  <c r="E116" i="1" l="1"/>
  <c r="F23" i="2"/>
  <c r="D122" i="1"/>
  <c r="F86" i="1" s="1"/>
  <c r="G86" i="1" s="1"/>
  <c r="F6" i="1" l="1"/>
  <c r="G6" i="1" s="1"/>
  <c r="F39" i="1"/>
  <c r="G39" i="1" s="1"/>
  <c r="F71" i="1"/>
  <c r="G71" i="1" s="1"/>
  <c r="F103" i="1"/>
  <c r="G103" i="1" s="1"/>
  <c r="F63" i="1"/>
  <c r="G63" i="1" s="1"/>
  <c r="F95" i="1"/>
  <c r="G95" i="1" s="1"/>
  <c r="F55" i="1"/>
  <c r="G55" i="1" s="1"/>
  <c r="F87" i="1"/>
  <c r="G87" i="1" s="1"/>
  <c r="F47" i="1"/>
  <c r="G47" i="1" s="1"/>
  <c r="F79" i="1"/>
  <c r="G79" i="1" s="1"/>
  <c r="F111" i="1"/>
  <c r="G111" i="1" s="1"/>
  <c r="F106" i="1"/>
  <c r="G106" i="1" s="1"/>
  <c r="F74" i="1"/>
  <c r="G74" i="1" s="1"/>
  <c r="F42" i="1"/>
  <c r="G42" i="1" s="1"/>
  <c r="F10" i="1"/>
  <c r="G10" i="1" s="1"/>
  <c r="F99" i="1"/>
  <c r="G99" i="1" s="1"/>
  <c r="F67" i="1"/>
  <c r="G67" i="1" s="1"/>
  <c r="F35" i="1"/>
  <c r="G35" i="1" s="1"/>
  <c r="F3" i="1"/>
  <c r="G3" i="1" s="1"/>
  <c r="F7" i="1"/>
  <c r="G7" i="1" s="1"/>
  <c r="F54" i="1"/>
  <c r="G54" i="1" s="1"/>
  <c r="F22" i="1"/>
  <c r="G22" i="1" s="1"/>
  <c r="F84" i="1"/>
  <c r="G84" i="1" s="1"/>
  <c r="F8" i="1"/>
  <c r="G8" i="1" s="1"/>
  <c r="F100" i="1"/>
  <c r="G100" i="1" s="1"/>
  <c r="F76" i="1"/>
  <c r="G76" i="1" s="1"/>
  <c r="F56" i="1"/>
  <c r="G56" i="1" s="1"/>
  <c r="F36" i="1"/>
  <c r="G36" i="1" s="1"/>
  <c r="F16" i="1"/>
  <c r="G16" i="1" s="1"/>
  <c r="F109" i="1"/>
  <c r="G109" i="1" s="1"/>
  <c r="F93" i="1"/>
  <c r="G93" i="1" s="1"/>
  <c r="F77" i="1"/>
  <c r="G77" i="1" s="1"/>
  <c r="F61" i="1"/>
  <c r="G61" i="1" s="1"/>
  <c r="F45" i="1"/>
  <c r="G45" i="1" s="1"/>
  <c r="F29" i="1"/>
  <c r="G29" i="1" s="1"/>
  <c r="F13" i="1"/>
  <c r="G13" i="1" s="1"/>
  <c r="F60" i="1"/>
  <c r="G60" i="1" s="1"/>
  <c r="F113" i="1"/>
  <c r="G113" i="1" s="1"/>
  <c r="F81" i="1"/>
  <c r="G81" i="1" s="1"/>
  <c r="F33" i="1"/>
  <c r="G33" i="1" s="1"/>
  <c r="F90" i="1"/>
  <c r="G90" i="1" s="1"/>
  <c r="F58" i="1"/>
  <c r="G58" i="1" s="1"/>
  <c r="F26" i="1"/>
  <c r="G26" i="1" s="1"/>
  <c r="F115" i="1"/>
  <c r="G115" i="1" s="1"/>
  <c r="F83" i="1"/>
  <c r="G83" i="1" s="1"/>
  <c r="F19" i="1"/>
  <c r="G19" i="1" s="1"/>
  <c r="F23" i="1"/>
  <c r="G23" i="1" s="1"/>
  <c r="F102" i="1"/>
  <c r="G102" i="1" s="1"/>
  <c r="F70" i="1"/>
  <c r="G70" i="1" s="1"/>
  <c r="F108" i="1"/>
  <c r="G108" i="1" s="1"/>
  <c r="F112" i="1"/>
  <c r="G112" i="1" s="1"/>
  <c r="F68" i="1"/>
  <c r="G68" i="1" s="1"/>
  <c r="F4" i="1"/>
  <c r="G4" i="1" s="1"/>
  <c r="F85" i="1"/>
  <c r="G85" i="1" s="1"/>
  <c r="F53" i="1"/>
  <c r="G53" i="1" s="1"/>
  <c r="F21" i="1"/>
  <c r="G21" i="1" s="1"/>
  <c r="F98" i="1"/>
  <c r="G98" i="1" s="1"/>
  <c r="F66" i="1"/>
  <c r="G66" i="1" s="1"/>
  <c r="F34" i="1"/>
  <c r="G34" i="1" s="1"/>
  <c r="F5" i="1"/>
  <c r="G5" i="1" s="1"/>
  <c r="F91" i="1"/>
  <c r="G91" i="1" s="1"/>
  <c r="F59" i="1"/>
  <c r="G59" i="1" s="1"/>
  <c r="F27" i="1"/>
  <c r="G27" i="1" s="1"/>
  <c r="F31" i="1"/>
  <c r="G31" i="1" s="1"/>
  <c r="F110" i="1"/>
  <c r="G110" i="1" s="1"/>
  <c r="F46" i="1"/>
  <c r="G46" i="1" s="1"/>
  <c r="F14" i="1"/>
  <c r="G14" i="1" s="1"/>
  <c r="F64" i="1"/>
  <c r="G64" i="1" s="1"/>
  <c r="F2" i="1"/>
  <c r="F72" i="1"/>
  <c r="G72" i="1" s="1"/>
  <c r="F32" i="1"/>
  <c r="G32" i="1" s="1"/>
  <c r="F105" i="1"/>
  <c r="G105" i="1" s="1"/>
  <c r="F57" i="1"/>
  <c r="G57" i="1" s="1"/>
  <c r="F25" i="1"/>
  <c r="G25" i="1" s="1"/>
  <c r="F114" i="1"/>
  <c r="G114" i="1" s="1"/>
  <c r="F82" i="1"/>
  <c r="G82" i="1" s="1"/>
  <c r="F50" i="1"/>
  <c r="G50" i="1" s="1"/>
  <c r="F18" i="1"/>
  <c r="G18" i="1" s="1"/>
  <c r="F107" i="1"/>
  <c r="G107" i="1" s="1"/>
  <c r="F75" i="1"/>
  <c r="G75" i="1" s="1"/>
  <c r="F43" i="1"/>
  <c r="G43" i="1" s="1"/>
  <c r="F11" i="1"/>
  <c r="G11" i="1" s="1"/>
  <c r="F15" i="1"/>
  <c r="G15" i="1" s="1"/>
  <c r="F94" i="1"/>
  <c r="G94" i="1" s="1"/>
  <c r="F62" i="1"/>
  <c r="G62" i="1" s="1"/>
  <c r="F30" i="1"/>
  <c r="G30" i="1" s="1"/>
  <c r="F96" i="1"/>
  <c r="G96" i="1" s="1"/>
  <c r="F28" i="1"/>
  <c r="G28" i="1" s="1"/>
  <c r="F104" i="1"/>
  <c r="G104" i="1" s="1"/>
  <c r="F80" i="1"/>
  <c r="G80" i="1" s="1"/>
  <c r="F40" i="1"/>
  <c r="G40" i="1" s="1"/>
  <c r="F20" i="1"/>
  <c r="G20" i="1" s="1"/>
  <c r="F97" i="1"/>
  <c r="G97" i="1" s="1"/>
  <c r="F65" i="1"/>
  <c r="G65" i="1" s="1"/>
  <c r="F49" i="1"/>
  <c r="G49" i="1" s="1"/>
  <c r="F17" i="1"/>
  <c r="G17" i="1" s="1"/>
  <c r="F51" i="1"/>
  <c r="G51" i="1" s="1"/>
  <c r="F38" i="1"/>
  <c r="G38" i="1" s="1"/>
  <c r="F44" i="1"/>
  <c r="G44" i="1" s="1"/>
  <c r="F88" i="1"/>
  <c r="G88" i="1" s="1"/>
  <c r="F48" i="1"/>
  <c r="G48" i="1" s="1"/>
  <c r="F24" i="1"/>
  <c r="G24" i="1" s="1"/>
  <c r="F101" i="1"/>
  <c r="G101" i="1" s="1"/>
  <c r="F69" i="1"/>
  <c r="G69" i="1" s="1"/>
  <c r="F37" i="1"/>
  <c r="G37" i="1" s="1"/>
  <c r="F78" i="1"/>
  <c r="G78" i="1" s="1"/>
  <c r="F92" i="1"/>
  <c r="G92" i="1" s="1"/>
  <c r="F52" i="1"/>
  <c r="G52" i="1" s="1"/>
  <c r="F12" i="1"/>
  <c r="G12" i="1" s="1"/>
  <c r="F89" i="1"/>
  <c r="G89" i="1" s="1"/>
  <c r="F73" i="1"/>
  <c r="G73" i="1" s="1"/>
  <c r="F41" i="1"/>
  <c r="G41" i="1" s="1"/>
  <c r="F9" i="1"/>
  <c r="G9" i="1" s="1"/>
  <c r="F33" i="2"/>
  <c r="G2" i="1" l="1"/>
  <c r="F116" i="1"/>
  <c r="G116" i="1" s="1"/>
  <c r="G16" i="2"/>
  <c r="H16" i="2" s="1"/>
  <c r="G21" i="2"/>
  <c r="H21" i="2" s="1"/>
  <c r="G5" i="2"/>
  <c r="H5" i="2" s="1"/>
  <c r="G20" i="2"/>
  <c r="H20" i="2" s="1"/>
  <c r="G14" i="2"/>
  <c r="H14" i="2" s="1"/>
  <c r="G11" i="2"/>
  <c r="H11" i="2" s="1"/>
  <c r="G8" i="2"/>
  <c r="H8" i="2" s="1"/>
  <c r="G13" i="2"/>
  <c r="H13" i="2" s="1"/>
  <c r="G15" i="2"/>
  <c r="H15" i="2" s="1"/>
  <c r="G22" i="2"/>
  <c r="H22" i="2" s="1"/>
  <c r="G6" i="2"/>
  <c r="H6" i="2" s="1"/>
  <c r="G19" i="2"/>
  <c r="H19" i="2" s="1"/>
  <c r="G12" i="2"/>
  <c r="H12" i="2" s="1"/>
  <c r="G17" i="2"/>
  <c r="H17" i="2" s="1"/>
  <c r="G2" i="2"/>
  <c r="G4" i="2"/>
  <c r="H4" i="2" s="1"/>
  <c r="G10" i="2"/>
  <c r="H10" i="2" s="1"/>
  <c r="G3" i="2"/>
  <c r="H3" i="2" s="1"/>
  <c r="G9" i="2"/>
  <c r="H9" i="2" s="1"/>
  <c r="G7" i="2"/>
  <c r="H7" i="2" s="1"/>
  <c r="G18" i="2"/>
  <c r="H18" i="2" s="1"/>
  <c r="H2" i="2" l="1"/>
  <c r="G23" i="2"/>
  <c r="H23" i="2" s="1"/>
</calcChain>
</file>

<file path=xl/sharedStrings.xml><?xml version="1.0" encoding="utf-8"?>
<sst xmlns="http://schemas.openxmlformats.org/spreadsheetml/2006/main" count="180" uniqueCount="161">
  <si>
    <t>Samorząd gminy/powiatu</t>
  </si>
  <si>
    <t>Liczba dzieci do lat 3</t>
  </si>
  <si>
    <t>Powiat Wałecki</t>
  </si>
  <si>
    <t>Powiat Łobeski</t>
  </si>
  <si>
    <t>RAZEM</t>
  </si>
  <si>
    <t>Powiat Policki</t>
  </si>
  <si>
    <t>Powiat Sławieński</t>
  </si>
  <si>
    <t>Powiat Białogardzki</t>
  </si>
  <si>
    <t>Powiat Choszczeński</t>
  </si>
  <si>
    <t>Powiat Goleniowski</t>
  </si>
  <si>
    <t>Powiat Stargardzki</t>
  </si>
  <si>
    <t>Powiat Gryfiński</t>
  </si>
  <si>
    <t>Powiat Myśliborski</t>
  </si>
  <si>
    <t>Powiat Szczecinecki</t>
  </si>
  <si>
    <t>Powiat Kamieński</t>
  </si>
  <si>
    <t>Powiat Gryficki</t>
  </si>
  <si>
    <t>Powiat Drawski</t>
  </si>
  <si>
    <t>Powiat Pyrzycki</t>
  </si>
  <si>
    <t>L.p.</t>
  </si>
  <si>
    <t>Powiat Koszaliński</t>
  </si>
  <si>
    <t xml:space="preserve">Powiat Kołobrzeski </t>
  </si>
  <si>
    <t>Powiat Świdwiński</t>
  </si>
  <si>
    <t>SUMA</t>
  </si>
  <si>
    <t>Ińsko</t>
  </si>
  <si>
    <t>Rymań</t>
  </si>
  <si>
    <t>Świerzno</t>
  </si>
  <si>
    <t>Polanów</t>
  </si>
  <si>
    <t>Krzęcin</t>
  </si>
  <si>
    <t>Gościno</t>
  </si>
  <si>
    <t>Osina</t>
  </si>
  <si>
    <t>Mirosławiec</t>
  </si>
  <si>
    <t>Dębno</t>
  </si>
  <si>
    <t>Malechowo</t>
  </si>
  <si>
    <t>Ustronie Morskie</t>
  </si>
  <si>
    <t>Radowo Małe</t>
  </si>
  <si>
    <t>Maszewo</t>
  </si>
  <si>
    <t>Barlinek</t>
  </si>
  <si>
    <t>Golczewo</t>
  </si>
  <si>
    <t>Przelewice</t>
  </si>
  <si>
    <t>Dziwnów</t>
  </si>
  <si>
    <t>Recz</t>
  </si>
  <si>
    <t>Bielice</t>
  </si>
  <si>
    <t>Borne Sulinowo</t>
  </si>
  <si>
    <t>Kołbaskowo</t>
  </si>
  <si>
    <t>Siemyśl</t>
  </si>
  <si>
    <t>Sławoborze</t>
  </si>
  <si>
    <t>Mieszkowice</t>
  </si>
  <si>
    <t>Rąbino</t>
  </si>
  <si>
    <t>Kalisz Pomorski</t>
  </si>
  <si>
    <t>Boleszkowice</t>
  </si>
  <si>
    <t>Moryń</t>
  </si>
  <si>
    <t>Stara Dąbrowa</t>
  </si>
  <si>
    <t>Choszczno</t>
  </si>
  <si>
    <t>Człopa</t>
  </si>
  <si>
    <t>Koszalin</t>
  </si>
  <si>
    <t>Brojce</t>
  </si>
  <si>
    <t>Przybiernów</t>
  </si>
  <si>
    <t>Lipiany</t>
  </si>
  <si>
    <t>Czaplinek</t>
  </si>
  <si>
    <t>Wierzchowo</t>
  </si>
  <si>
    <t>Drawsko Pomorskie</t>
  </si>
  <si>
    <t>Nowe Warpno</t>
  </si>
  <si>
    <t>Sianów</t>
  </si>
  <si>
    <t>Dygowo</t>
  </si>
  <si>
    <t>Trzebiatów</t>
  </si>
  <si>
    <t>Goleniów</t>
  </si>
  <si>
    <t>Rewal</t>
  </si>
  <si>
    <t>Chociwel</t>
  </si>
  <si>
    <t>Drawno</t>
  </si>
  <si>
    <t>Dobra</t>
  </si>
  <si>
    <t>Manowo</t>
  </si>
  <si>
    <t>Kamień Pomorski</t>
  </si>
  <si>
    <t>Tuczno</t>
  </si>
  <si>
    <t>Barwice</t>
  </si>
  <si>
    <t>Police</t>
  </si>
  <si>
    <t>Suchań</t>
  </si>
  <si>
    <t>Biały Bór</t>
  </si>
  <si>
    <t>Kozielice</t>
  </si>
  <si>
    <t>Płoty</t>
  </si>
  <si>
    <t>Biesiekierz</t>
  </si>
  <si>
    <t>Szczecin</t>
  </si>
  <si>
    <t>Chojna</t>
  </si>
  <si>
    <t>Warnice</t>
  </si>
  <si>
    <t>Bierzwnik</t>
  </si>
  <si>
    <t>Dolice</t>
  </si>
  <si>
    <t>Wolin</t>
  </si>
  <si>
    <t>Banie</t>
  </si>
  <si>
    <t>Dobrzany</t>
  </si>
  <si>
    <t>Tychowo</t>
  </si>
  <si>
    <t>Bobolice</t>
  </si>
  <si>
    <t>Łobez</t>
  </si>
  <si>
    <t>Mielno</t>
  </si>
  <si>
    <t>Resko</t>
  </si>
  <si>
    <t>Dobra (Powiat Łobeski)</t>
  </si>
  <si>
    <t>Świeszyno</t>
  </si>
  <si>
    <t>Nowogard</t>
  </si>
  <si>
    <t>Widuchowa</t>
  </si>
  <si>
    <t>Będzino</t>
  </si>
  <si>
    <t>Połczyn-Zdrój</t>
  </si>
  <si>
    <t>Kobylanka</t>
  </si>
  <si>
    <t>Cedynia</t>
  </si>
  <si>
    <t>Postomino</t>
  </si>
  <si>
    <t>Brzeżno</t>
  </si>
  <si>
    <t>Stare Czarnowo</t>
  </si>
  <si>
    <t>Karlino</t>
  </si>
  <si>
    <t>Myślibórz</t>
  </si>
  <si>
    <t>Stepnica</t>
  </si>
  <si>
    <t>Trzcińsko-Zdrój</t>
  </si>
  <si>
    <t>Gryfice</t>
  </si>
  <si>
    <t>Węgorzyno</t>
  </si>
  <si>
    <t>Pyrzyce</t>
  </si>
  <si>
    <t>Marianowo</t>
  </si>
  <si>
    <t>Grzmiąca</t>
  </si>
  <si>
    <t>Pełczyce</t>
  </si>
  <si>
    <t>Złocieniec</t>
  </si>
  <si>
    <t>Międzyzdroje</t>
  </si>
  <si>
    <t>Świnoujście</t>
  </si>
  <si>
    <t>Sławno gmina wiejska</t>
  </si>
  <si>
    <t>Sławno miasto</t>
  </si>
  <si>
    <t>Stargard miasto</t>
  </si>
  <si>
    <t>Stargard gmina wiejska</t>
  </si>
  <si>
    <t>Szczecinek miasto</t>
  </si>
  <si>
    <t>Szczecinek gmina wiejska</t>
  </si>
  <si>
    <t>Świdwin miasto</t>
  </si>
  <si>
    <t>Świdwin gmina wiejska</t>
  </si>
  <si>
    <t>Wałcz miasto</t>
  </si>
  <si>
    <t>Wałcz gmina wiejska</t>
  </si>
  <si>
    <t>Białogard miasto</t>
  </si>
  <si>
    <t>Białogard gmina wiejska</t>
  </si>
  <si>
    <t>Darłowo miasto</t>
  </si>
  <si>
    <t>Darłowo gmina wiejska</t>
  </si>
  <si>
    <t>Gryfino</t>
  </si>
  <si>
    <t>Karnice</t>
  </si>
  <si>
    <t>Kołobrzeg gmina wiejska</t>
  </si>
  <si>
    <t>Kołobrzeg miasto</t>
  </si>
  <si>
    <t>Województwo Zachodniopomorskie</t>
  </si>
  <si>
    <t>Miasta na prawach powiatu: Szczecin, Koszalin i Świnoujście ujęte zostały w arkuszu Gminy</t>
  </si>
  <si>
    <t>Do wyliczeń wzięto pod uwagę następujące placówki:</t>
  </si>
  <si>
    <t>Suma łącznie dzieci w szkołach wg SIO, nauczyczyciele wg SIO</t>
  </si>
  <si>
    <t>branżowa szkoła I stopnia</t>
  </si>
  <si>
    <t>liceum ogólnokształcące</t>
  </si>
  <si>
    <t>młodzieżowy ośrodek wychowawczy</t>
  </si>
  <si>
    <t>młodzieżowy ośrodek socjoterapii ze szkołami</t>
  </si>
  <si>
    <t>przedszkole</t>
  </si>
  <si>
    <t>specjalny ośrodek szkolno - wychowawczy</t>
  </si>
  <si>
    <t>szkoła muzyczna I stopnia</t>
  </si>
  <si>
    <t>szkoła podstawowa</t>
  </si>
  <si>
    <t>szkoła specjalna przysposabiająca do pracy</t>
  </si>
  <si>
    <t>technikum</t>
  </si>
  <si>
    <t>zespół szkół i placówek oświatowych</t>
  </si>
  <si>
    <t>ogólnokształcąca szkoła muzyczna I stopnia</t>
  </si>
  <si>
    <t>punkt przedszkolny</t>
  </si>
  <si>
    <t>zespół wychowania przedszkolnego</t>
  </si>
  <si>
    <t>Nowogródek Pomorski</t>
  </si>
  <si>
    <t>łączna liczba dzieci i nauczycieli w gminach i powiatach</t>
  </si>
  <si>
    <t>maksymalna wartość wsparcia</t>
  </si>
  <si>
    <t>wartość grantów na gminy i powiaty łącznie</t>
  </si>
  <si>
    <t>procentowy udział uczniów i nauczycieli w ogóle wg SIO</t>
  </si>
  <si>
    <t>Samorząd powiatowy</t>
  </si>
  <si>
    <t>Dzieci (przedszkola i szkoły gminne) wg SIO stan na 01.07.2020</t>
  </si>
  <si>
    <t>Nauczyciele wg SIO stan na 24.06.2020 (dane z 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</si>
</sst>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vertical="top"/>
    </xf>
    <xf numFmtId="0" fontId="0" fillId="0" borderId="0" xfId="0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1" fillId="3" borderId="1" xfId="0" applyFont="1" applyFill="1" applyBorder="1"/>
    <xf numFmtId="0" fontId="1" fillId="3" borderId="0" xfId="0" applyFont="1" applyFill="1"/>
    <xf numFmtId="0" fontId="0" fillId="4" borderId="1" xfId="0" applyFill="1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0" fillId="0" borderId="3" xfId="0" applyBorder="1"/>
    <xf numFmtId="0" fontId="1" fillId="3" borderId="4" xfId="0" applyFont="1" applyFill="1" applyBorder="1"/>
    <xf numFmtId="0" fontId="0" fillId="0" borderId="4" xfId="0" applyBorder="1"/>
    <xf numFmtId="0" fontId="1" fillId="3" borderId="0" xfId="0" applyFont="1" applyFill="1" applyBorder="1"/>
    <xf numFmtId="0" fontId="0" fillId="0" borderId="0" xfId="0" applyFill="1" applyBorder="1"/>
    <xf numFmtId="3" fontId="0" fillId="0" borderId="1" xfId="0" applyNumberFormat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10" fontId="0" fillId="0" borderId="1" xfId="1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workbookViewId="0">
      <pane ySplit="1" topLeftCell="A14" activePane="bottomLeft" state="frozen"/>
      <selection pane="bottomLeft" sqref="A1:G1"/>
    </sheetView>
  </sheetViews>
  <sheetFormatPr defaultRowHeight="15"/>
  <cols>
    <col min="1" max="1" width="4.75" style="10" customWidth="1"/>
    <col min="2" max="2" width="31.25" customWidth="1"/>
    <col min="3" max="3" width="19.75" style="4" customWidth="1"/>
    <col min="4" max="4" width="27.625" style="12" customWidth="1"/>
    <col min="5" max="5" width="31.25" style="12" customWidth="1"/>
    <col min="6" max="6" width="21" style="12" customWidth="1"/>
    <col min="7" max="7" width="21.25" customWidth="1"/>
  </cols>
  <sheetData>
    <row r="1" spans="1:7" ht="60">
      <c r="A1" s="9" t="s">
        <v>18</v>
      </c>
      <c r="B1" s="9" t="s">
        <v>0</v>
      </c>
      <c r="C1" s="14" t="s">
        <v>159</v>
      </c>
      <c r="D1" s="14" t="s">
        <v>160</v>
      </c>
      <c r="E1" s="18" t="s">
        <v>138</v>
      </c>
      <c r="F1" s="14" t="s">
        <v>157</v>
      </c>
      <c r="G1" s="18" t="s">
        <v>155</v>
      </c>
    </row>
    <row r="2" spans="1:7">
      <c r="A2" s="9">
        <v>1</v>
      </c>
      <c r="B2" s="1" t="s">
        <v>86</v>
      </c>
      <c r="C2" s="29">
        <v>605</v>
      </c>
      <c r="D2" s="29">
        <v>104</v>
      </c>
      <c r="E2" s="28">
        <f>SUM(C2+D2)</f>
        <v>709</v>
      </c>
      <c r="F2" s="36">
        <f>E2/$D$122</f>
        <v>2.9046187124632315E-3</v>
      </c>
      <c r="G2" s="32">
        <f>F2*$D$121</f>
        <v>72615.467811580791</v>
      </c>
    </row>
    <row r="3" spans="1:7">
      <c r="A3" s="9">
        <v>2</v>
      </c>
      <c r="B3" s="1" t="s">
        <v>36</v>
      </c>
      <c r="C3" s="29">
        <v>2015</v>
      </c>
      <c r="D3" s="28">
        <v>240</v>
      </c>
      <c r="E3" s="28">
        <f t="shared" ref="E3:E66" si="0">SUM(C3+D3)</f>
        <v>2255</v>
      </c>
      <c r="F3" s="36">
        <f t="shared" ref="F3:F66" si="1">E3/$D$122</f>
        <v>9.2382442829401796E-3</v>
      </c>
      <c r="G3" s="32">
        <f t="shared" ref="G3:G66" si="2">F3*$D$121</f>
        <v>230956.10707350448</v>
      </c>
    </row>
    <row r="4" spans="1:7">
      <c r="A4" s="9">
        <v>3</v>
      </c>
      <c r="B4" s="1" t="s">
        <v>73</v>
      </c>
      <c r="C4" s="29">
        <v>684</v>
      </c>
      <c r="D4" s="28">
        <v>80</v>
      </c>
      <c r="E4" s="28">
        <f t="shared" si="0"/>
        <v>764</v>
      </c>
      <c r="F4" s="36">
        <f t="shared" si="1"/>
        <v>3.1299417437544554E-3</v>
      </c>
      <c r="G4" s="32">
        <f t="shared" si="2"/>
        <v>78248.543593861381</v>
      </c>
    </row>
    <row r="5" spans="1:7">
      <c r="A5" s="9">
        <v>4</v>
      </c>
      <c r="B5" s="1" t="s">
        <v>97</v>
      </c>
      <c r="C5" s="29">
        <v>916</v>
      </c>
      <c r="D5" s="28">
        <v>136</v>
      </c>
      <c r="E5" s="28">
        <f t="shared" si="0"/>
        <v>1052</v>
      </c>
      <c r="F5" s="36">
        <f t="shared" si="1"/>
        <v>4.309815071243046E-3</v>
      </c>
      <c r="G5" s="32">
        <f t="shared" si="2"/>
        <v>107745.37678107615</v>
      </c>
    </row>
    <row r="6" spans="1:7">
      <c r="A6" s="9">
        <v>5</v>
      </c>
      <c r="B6" s="1" t="s">
        <v>127</v>
      </c>
      <c r="C6" s="29">
        <v>2434</v>
      </c>
      <c r="D6" s="28">
        <v>243</v>
      </c>
      <c r="E6" s="28">
        <f t="shared" si="0"/>
        <v>2677</v>
      </c>
      <c r="F6" s="36">
        <f t="shared" si="1"/>
        <v>1.0967086450301932E-2</v>
      </c>
      <c r="G6" s="32">
        <f t="shared" si="2"/>
        <v>274177.16125754832</v>
      </c>
    </row>
    <row r="7" spans="1:7">
      <c r="A7" s="9">
        <v>6</v>
      </c>
      <c r="B7" s="1" t="s">
        <v>128</v>
      </c>
      <c r="C7" s="29">
        <v>541</v>
      </c>
      <c r="D7" s="28">
        <v>79</v>
      </c>
      <c r="E7" s="28">
        <f t="shared" si="0"/>
        <v>620</v>
      </c>
      <c r="F7" s="36">
        <f t="shared" si="1"/>
        <v>2.5400050800101601E-3</v>
      </c>
      <c r="G7" s="32">
        <f t="shared" si="2"/>
        <v>63500.127000254004</v>
      </c>
    </row>
    <row r="8" spans="1:7">
      <c r="A8" s="9">
        <v>7</v>
      </c>
      <c r="B8" s="3" t="s">
        <v>76</v>
      </c>
      <c r="C8" s="29">
        <v>476</v>
      </c>
      <c r="D8" s="28">
        <v>63</v>
      </c>
      <c r="E8" s="28">
        <f t="shared" si="0"/>
        <v>539</v>
      </c>
      <c r="F8" s="36">
        <f t="shared" si="1"/>
        <v>2.2081657066539938E-3</v>
      </c>
      <c r="G8" s="32">
        <f t="shared" si="2"/>
        <v>55204.142666349842</v>
      </c>
    </row>
    <row r="9" spans="1:7">
      <c r="A9" s="9">
        <v>8</v>
      </c>
      <c r="B9" s="1" t="s">
        <v>41</v>
      </c>
      <c r="C9" s="29">
        <v>288</v>
      </c>
      <c r="D9" s="28">
        <v>36</v>
      </c>
      <c r="E9" s="28">
        <f t="shared" si="0"/>
        <v>324</v>
      </c>
      <c r="F9" s="36">
        <f t="shared" si="1"/>
        <v>1.3273574934246643E-3</v>
      </c>
      <c r="G9" s="32">
        <f t="shared" si="2"/>
        <v>33183.937335616611</v>
      </c>
    </row>
    <row r="10" spans="1:7">
      <c r="A10" s="9">
        <v>9</v>
      </c>
      <c r="B10" s="1" t="s">
        <v>83</v>
      </c>
      <c r="C10" s="29">
        <v>513</v>
      </c>
      <c r="D10" s="28">
        <v>71</v>
      </c>
      <c r="E10" s="28">
        <f t="shared" si="0"/>
        <v>584</v>
      </c>
      <c r="F10" s="36">
        <f t="shared" si="1"/>
        <v>2.3925209140740864E-3</v>
      </c>
      <c r="G10" s="32">
        <f t="shared" si="2"/>
        <v>59813.022851852162</v>
      </c>
    </row>
    <row r="11" spans="1:7">
      <c r="A11" s="9">
        <v>10</v>
      </c>
      <c r="B11" s="3" t="s">
        <v>79</v>
      </c>
      <c r="C11" s="29">
        <v>635</v>
      </c>
      <c r="D11" s="28">
        <v>82</v>
      </c>
      <c r="E11" s="28">
        <f t="shared" si="0"/>
        <v>717</v>
      </c>
      <c r="F11" s="36">
        <f t="shared" si="1"/>
        <v>2.9373929715601366E-3</v>
      </c>
      <c r="G11" s="32">
        <f t="shared" si="2"/>
        <v>73434.824289003416</v>
      </c>
    </row>
    <row r="12" spans="1:7">
      <c r="A12" s="9">
        <v>11</v>
      </c>
      <c r="B12" s="1" t="s">
        <v>89</v>
      </c>
      <c r="C12" s="29">
        <v>861</v>
      </c>
      <c r="D12" s="28">
        <v>138</v>
      </c>
      <c r="E12" s="28">
        <f t="shared" si="0"/>
        <v>999</v>
      </c>
      <c r="F12" s="36">
        <f t="shared" si="1"/>
        <v>4.0926856047260483E-3</v>
      </c>
      <c r="G12" s="32">
        <f t="shared" si="2"/>
        <v>102317.1401181512</v>
      </c>
    </row>
    <row r="13" spans="1:7">
      <c r="A13" s="9">
        <v>12</v>
      </c>
      <c r="B13" s="1" t="s">
        <v>49</v>
      </c>
      <c r="C13" s="29">
        <v>312</v>
      </c>
      <c r="D13" s="28">
        <v>34</v>
      </c>
      <c r="E13" s="28">
        <f t="shared" si="0"/>
        <v>346</v>
      </c>
      <c r="F13" s="36">
        <f t="shared" si="1"/>
        <v>1.4174867059411538E-3</v>
      </c>
      <c r="G13" s="32">
        <f t="shared" si="2"/>
        <v>35437.167648528841</v>
      </c>
    </row>
    <row r="14" spans="1:7">
      <c r="A14" s="9">
        <v>13</v>
      </c>
      <c r="B14" s="1" t="s">
        <v>42</v>
      </c>
      <c r="C14" s="29">
        <v>792</v>
      </c>
      <c r="D14" s="28">
        <v>116</v>
      </c>
      <c r="E14" s="28">
        <f t="shared" si="0"/>
        <v>908</v>
      </c>
      <c r="F14" s="36">
        <f t="shared" si="1"/>
        <v>3.7198784074987503E-3</v>
      </c>
      <c r="G14" s="32">
        <f t="shared" si="2"/>
        <v>92996.960187468751</v>
      </c>
    </row>
    <row r="15" spans="1:7">
      <c r="A15" s="9">
        <v>14</v>
      </c>
      <c r="B15" s="1" t="s">
        <v>55</v>
      </c>
      <c r="C15" s="29">
        <v>394</v>
      </c>
      <c r="D15" s="28">
        <v>55</v>
      </c>
      <c r="E15" s="28">
        <f t="shared" si="0"/>
        <v>449</v>
      </c>
      <c r="F15" s="36">
        <f t="shared" si="1"/>
        <v>1.8394552918138095E-3</v>
      </c>
      <c r="G15" s="32">
        <f t="shared" si="2"/>
        <v>45986.38229534524</v>
      </c>
    </row>
    <row r="16" spans="1:7">
      <c r="A16" s="9">
        <v>15</v>
      </c>
      <c r="B16" s="1" t="s">
        <v>102</v>
      </c>
      <c r="C16" s="29">
        <v>242</v>
      </c>
      <c r="D16" s="28">
        <v>29</v>
      </c>
      <c r="E16" s="28">
        <f t="shared" si="0"/>
        <v>271</v>
      </c>
      <c r="F16" s="36">
        <f t="shared" si="1"/>
        <v>1.1102280269076666E-3</v>
      </c>
      <c r="G16" s="32">
        <f t="shared" si="2"/>
        <v>27755.700672691666</v>
      </c>
    </row>
    <row r="17" spans="1:7">
      <c r="A17" s="9">
        <v>16</v>
      </c>
      <c r="B17" s="1" t="s">
        <v>100</v>
      </c>
      <c r="C17" s="29">
        <v>452</v>
      </c>
      <c r="D17" s="28">
        <v>66</v>
      </c>
      <c r="E17" s="28">
        <f t="shared" si="0"/>
        <v>518</v>
      </c>
      <c r="F17" s="36">
        <f t="shared" si="1"/>
        <v>2.1221332765246174E-3</v>
      </c>
      <c r="G17" s="32">
        <f t="shared" si="2"/>
        <v>53053.331913115435</v>
      </c>
    </row>
    <row r="18" spans="1:7">
      <c r="A18" s="9">
        <v>17</v>
      </c>
      <c r="B18" s="1" t="s">
        <v>67</v>
      </c>
      <c r="C18" s="29">
        <v>565</v>
      </c>
      <c r="D18" s="28">
        <v>63</v>
      </c>
      <c r="E18" s="28">
        <f t="shared" si="0"/>
        <v>628</v>
      </c>
      <c r="F18" s="36">
        <f t="shared" si="1"/>
        <v>2.5727793391070652E-3</v>
      </c>
      <c r="G18" s="32">
        <f t="shared" si="2"/>
        <v>64319.483477676629</v>
      </c>
    </row>
    <row r="19" spans="1:7">
      <c r="A19" s="9">
        <v>18</v>
      </c>
      <c r="B19" s="1" t="s">
        <v>81</v>
      </c>
      <c r="C19" s="29">
        <v>1503</v>
      </c>
      <c r="D19" s="28">
        <v>207</v>
      </c>
      <c r="E19" s="28">
        <f t="shared" si="0"/>
        <v>1710</v>
      </c>
      <c r="F19" s="36">
        <f t="shared" si="1"/>
        <v>7.005497881963506E-3</v>
      </c>
      <c r="G19" s="32">
        <f t="shared" si="2"/>
        <v>175137.44704908764</v>
      </c>
    </row>
    <row r="20" spans="1:7">
      <c r="A20" s="9">
        <v>19</v>
      </c>
      <c r="B20" s="1" t="s">
        <v>52</v>
      </c>
      <c r="C20" s="29">
        <v>2374</v>
      </c>
      <c r="D20" s="28">
        <v>313</v>
      </c>
      <c r="E20" s="28">
        <f t="shared" si="0"/>
        <v>2687</v>
      </c>
      <c r="F20" s="36">
        <f t="shared" si="1"/>
        <v>1.1008054274173064E-2</v>
      </c>
      <c r="G20" s="32">
        <f t="shared" si="2"/>
        <v>275201.35685432662</v>
      </c>
    </row>
    <row r="21" spans="1:7">
      <c r="A21" s="9">
        <v>20</v>
      </c>
      <c r="B21" s="1" t="s">
        <v>58</v>
      </c>
      <c r="C21" s="29">
        <v>1094</v>
      </c>
      <c r="D21" s="28">
        <v>127</v>
      </c>
      <c r="E21" s="28">
        <f t="shared" si="0"/>
        <v>1221</v>
      </c>
      <c r="F21" s="36">
        <f t="shared" si="1"/>
        <v>5.0021712946651696E-3</v>
      </c>
      <c r="G21" s="32">
        <f t="shared" si="2"/>
        <v>125054.28236662924</v>
      </c>
    </row>
    <row r="22" spans="1:7">
      <c r="A22" s="9">
        <v>21</v>
      </c>
      <c r="B22" s="1" t="s">
        <v>53</v>
      </c>
      <c r="C22" s="29">
        <v>491</v>
      </c>
      <c r="D22" s="28">
        <v>59</v>
      </c>
      <c r="E22" s="28">
        <f t="shared" si="0"/>
        <v>550</v>
      </c>
      <c r="F22" s="36">
        <f t="shared" si="1"/>
        <v>2.2532303129122388E-3</v>
      </c>
      <c r="G22" s="32">
        <f t="shared" si="2"/>
        <v>56330.757822805972</v>
      </c>
    </row>
    <row r="23" spans="1:7">
      <c r="A23" s="9">
        <v>22</v>
      </c>
      <c r="B23" s="5" t="s">
        <v>129</v>
      </c>
      <c r="C23" s="29">
        <v>1661</v>
      </c>
      <c r="D23" s="28">
        <v>133</v>
      </c>
      <c r="E23" s="28">
        <f t="shared" si="0"/>
        <v>1794</v>
      </c>
      <c r="F23" s="36">
        <f t="shared" si="1"/>
        <v>7.3496276024810113E-3</v>
      </c>
      <c r="G23" s="32">
        <f t="shared" si="2"/>
        <v>183740.69006202527</v>
      </c>
    </row>
    <row r="24" spans="1:7">
      <c r="A24" s="9">
        <v>23</v>
      </c>
      <c r="B24" s="5" t="s">
        <v>130</v>
      </c>
      <c r="C24" s="29">
        <v>499</v>
      </c>
      <c r="D24" s="28">
        <v>76</v>
      </c>
      <c r="E24" s="28">
        <f t="shared" si="0"/>
        <v>575</v>
      </c>
      <c r="F24" s="36">
        <f t="shared" si="1"/>
        <v>2.3556498725900679E-3</v>
      </c>
      <c r="G24" s="32">
        <f t="shared" si="2"/>
        <v>58891.246814751699</v>
      </c>
    </row>
    <row r="25" spans="1:7">
      <c r="A25" s="9">
        <v>24</v>
      </c>
      <c r="B25" s="3" t="s">
        <v>31</v>
      </c>
      <c r="C25" s="29">
        <v>2216</v>
      </c>
      <c r="D25" s="28">
        <v>335</v>
      </c>
      <c r="E25" s="28">
        <f t="shared" si="0"/>
        <v>2551</v>
      </c>
      <c r="F25" s="36">
        <f t="shared" si="1"/>
        <v>1.0450891869525674E-2</v>
      </c>
      <c r="G25" s="32">
        <f t="shared" si="2"/>
        <v>261272.29673814186</v>
      </c>
    </row>
    <row r="26" spans="1:7">
      <c r="A26" s="9">
        <v>25</v>
      </c>
      <c r="B26" s="1" t="s">
        <v>69</v>
      </c>
      <c r="C26" s="29">
        <v>2422</v>
      </c>
      <c r="D26" s="28">
        <v>275</v>
      </c>
      <c r="E26" s="28">
        <f t="shared" si="0"/>
        <v>2697</v>
      </c>
      <c r="F26" s="36">
        <f t="shared" si="1"/>
        <v>1.1049022098044196E-2</v>
      </c>
      <c r="G26" s="32">
        <f t="shared" si="2"/>
        <v>276225.55245110492</v>
      </c>
    </row>
    <row r="27" spans="1:7">
      <c r="A27" s="9">
        <v>26</v>
      </c>
      <c r="B27" s="1" t="s">
        <v>93</v>
      </c>
      <c r="C27" s="29">
        <v>373</v>
      </c>
      <c r="D27" s="28">
        <v>45</v>
      </c>
      <c r="E27" s="28">
        <f t="shared" si="0"/>
        <v>418</v>
      </c>
      <c r="F27" s="36">
        <f t="shared" si="1"/>
        <v>1.7124550378133014E-3</v>
      </c>
      <c r="G27" s="32">
        <f t="shared" si="2"/>
        <v>42811.375945332533</v>
      </c>
    </row>
    <row r="28" spans="1:7">
      <c r="A28" s="9">
        <v>27</v>
      </c>
      <c r="B28" s="1" t="s">
        <v>87</v>
      </c>
      <c r="C28" s="29">
        <v>443</v>
      </c>
      <c r="D28" s="28">
        <v>43</v>
      </c>
      <c r="E28" s="28">
        <f t="shared" si="0"/>
        <v>486</v>
      </c>
      <c r="F28" s="36">
        <f t="shared" si="1"/>
        <v>1.9910362401369965E-3</v>
      </c>
      <c r="G28" s="32">
        <f t="shared" si="2"/>
        <v>49775.906003424912</v>
      </c>
    </row>
    <row r="29" spans="1:7">
      <c r="A29" s="9">
        <v>28</v>
      </c>
      <c r="B29" s="1" t="s">
        <v>84</v>
      </c>
      <c r="C29" s="29">
        <v>705</v>
      </c>
      <c r="D29" s="28">
        <v>103</v>
      </c>
      <c r="E29" s="28">
        <f t="shared" si="0"/>
        <v>808</v>
      </c>
      <c r="F29" s="36">
        <f t="shared" si="1"/>
        <v>3.3102001687874342E-3</v>
      </c>
      <c r="G29" s="32">
        <f t="shared" si="2"/>
        <v>82755.004219685856</v>
      </c>
    </row>
    <row r="30" spans="1:7">
      <c r="A30" s="9">
        <v>29</v>
      </c>
      <c r="B30" s="1" t="s">
        <v>68</v>
      </c>
      <c r="C30" s="29">
        <v>395</v>
      </c>
      <c r="D30" s="28">
        <v>47</v>
      </c>
      <c r="E30" s="28">
        <f t="shared" si="0"/>
        <v>442</v>
      </c>
      <c r="F30" s="36">
        <f t="shared" si="1"/>
        <v>1.8107778151040172E-3</v>
      </c>
      <c r="G30" s="32">
        <f t="shared" si="2"/>
        <v>45269.44537760043</v>
      </c>
    </row>
    <row r="31" spans="1:7">
      <c r="A31" s="9">
        <v>30</v>
      </c>
      <c r="B31" s="7" t="s">
        <v>60</v>
      </c>
      <c r="C31" s="30">
        <v>1785</v>
      </c>
      <c r="D31" s="30">
        <v>205</v>
      </c>
      <c r="E31" s="28">
        <f t="shared" si="0"/>
        <v>1990</v>
      </c>
      <c r="F31" s="36">
        <f t="shared" si="1"/>
        <v>8.1525969503551902E-3</v>
      </c>
      <c r="G31" s="32">
        <f t="shared" si="2"/>
        <v>203814.92375887974</v>
      </c>
    </row>
    <row r="32" spans="1:7">
      <c r="A32" s="9">
        <v>31</v>
      </c>
      <c r="B32" s="1" t="s">
        <v>63</v>
      </c>
      <c r="C32" s="29">
        <v>562</v>
      </c>
      <c r="D32" s="28">
        <v>78</v>
      </c>
      <c r="E32" s="28">
        <f t="shared" si="0"/>
        <v>640</v>
      </c>
      <c r="F32" s="36">
        <f t="shared" si="1"/>
        <v>2.6219407277524231E-3</v>
      </c>
      <c r="G32" s="32">
        <f t="shared" si="2"/>
        <v>65548.518193810582</v>
      </c>
    </row>
    <row r="33" spans="1:7">
      <c r="A33" s="9">
        <v>32</v>
      </c>
      <c r="B33" s="1" t="s">
        <v>39</v>
      </c>
      <c r="C33" s="29">
        <v>347</v>
      </c>
      <c r="D33" s="28">
        <v>39</v>
      </c>
      <c r="E33" s="28">
        <f t="shared" si="0"/>
        <v>386</v>
      </c>
      <c r="F33" s="36">
        <f t="shared" si="1"/>
        <v>1.5813580014256803E-3</v>
      </c>
      <c r="G33" s="32">
        <f t="shared" si="2"/>
        <v>39533.950035642003</v>
      </c>
    </row>
    <row r="34" spans="1:7">
      <c r="A34" s="9">
        <v>33</v>
      </c>
      <c r="B34" s="1" t="s">
        <v>37</v>
      </c>
      <c r="C34" s="29">
        <v>563</v>
      </c>
      <c r="D34" s="28">
        <v>70</v>
      </c>
      <c r="E34" s="28">
        <f t="shared" si="0"/>
        <v>633</v>
      </c>
      <c r="F34" s="36">
        <f t="shared" si="1"/>
        <v>2.5932632510426313E-3</v>
      </c>
      <c r="G34" s="32">
        <f t="shared" si="2"/>
        <v>64831.581276065779</v>
      </c>
    </row>
    <row r="35" spans="1:7">
      <c r="A35" s="9">
        <v>34</v>
      </c>
      <c r="B35" s="1" t="s">
        <v>65</v>
      </c>
      <c r="C35" s="29">
        <v>3388</v>
      </c>
      <c r="D35" s="28">
        <v>478</v>
      </c>
      <c r="E35" s="28">
        <f t="shared" si="0"/>
        <v>3866</v>
      </c>
      <c r="F35" s="36">
        <f t="shared" si="1"/>
        <v>1.583816070857948E-2</v>
      </c>
      <c r="G35" s="32">
        <f t="shared" si="2"/>
        <v>395954.01771448698</v>
      </c>
    </row>
    <row r="36" spans="1:7">
      <c r="A36" s="9">
        <v>35</v>
      </c>
      <c r="B36" s="1" t="s">
        <v>28</v>
      </c>
      <c r="C36" s="29">
        <v>551</v>
      </c>
      <c r="D36" s="28">
        <v>61</v>
      </c>
      <c r="E36" s="28">
        <f t="shared" si="0"/>
        <v>612</v>
      </c>
      <c r="F36" s="36">
        <f t="shared" si="1"/>
        <v>2.5072308209132545E-3</v>
      </c>
      <c r="G36" s="32">
        <f t="shared" si="2"/>
        <v>62680.770522831364</v>
      </c>
    </row>
    <row r="37" spans="1:7">
      <c r="A37" s="9">
        <v>36</v>
      </c>
      <c r="B37" s="1" t="s">
        <v>108</v>
      </c>
      <c r="C37" s="29">
        <v>2446</v>
      </c>
      <c r="D37" s="28">
        <v>280</v>
      </c>
      <c r="E37" s="28">
        <f t="shared" si="0"/>
        <v>2726</v>
      </c>
      <c r="F37" s="36">
        <f t="shared" si="1"/>
        <v>1.1167828787270477E-2</v>
      </c>
      <c r="G37" s="32">
        <f t="shared" si="2"/>
        <v>279195.71968176193</v>
      </c>
    </row>
    <row r="38" spans="1:7">
      <c r="A38" s="9">
        <v>37</v>
      </c>
      <c r="B38" s="1" t="s">
        <v>131</v>
      </c>
      <c r="C38" s="29">
        <v>3809</v>
      </c>
      <c r="D38" s="28">
        <v>570</v>
      </c>
      <c r="E38" s="28">
        <f t="shared" si="0"/>
        <v>4379</v>
      </c>
      <c r="F38" s="36">
        <f t="shared" si="1"/>
        <v>1.7939810073168534E-2</v>
      </c>
      <c r="G38" s="32">
        <f t="shared" si="2"/>
        <v>448495.25182921335</v>
      </c>
    </row>
    <row r="39" spans="1:7">
      <c r="A39" s="9">
        <v>38</v>
      </c>
      <c r="B39" s="1" t="s">
        <v>112</v>
      </c>
      <c r="C39" s="29">
        <v>411</v>
      </c>
      <c r="D39" s="28">
        <v>61</v>
      </c>
      <c r="E39" s="28">
        <f t="shared" si="0"/>
        <v>472</v>
      </c>
      <c r="F39" s="36">
        <f t="shared" si="1"/>
        <v>1.9336812867174122E-3</v>
      </c>
      <c r="G39" s="32">
        <f t="shared" si="2"/>
        <v>48342.032167935307</v>
      </c>
    </row>
    <row r="40" spans="1:7">
      <c r="A40" s="9">
        <v>39</v>
      </c>
      <c r="B40" s="1" t="s">
        <v>23</v>
      </c>
      <c r="C40" s="29">
        <v>303</v>
      </c>
      <c r="D40" s="28">
        <v>41</v>
      </c>
      <c r="E40" s="28">
        <f t="shared" si="0"/>
        <v>344</v>
      </c>
      <c r="F40" s="36">
        <f t="shared" si="1"/>
        <v>1.4092931411669276E-3</v>
      </c>
      <c r="G40" s="32">
        <f t="shared" si="2"/>
        <v>35232.328529173188</v>
      </c>
    </row>
    <row r="41" spans="1:7">
      <c r="A41" s="9">
        <v>40</v>
      </c>
      <c r="B41" s="3" t="s">
        <v>48</v>
      </c>
      <c r="C41" s="29">
        <v>743</v>
      </c>
      <c r="D41" s="28">
        <v>99</v>
      </c>
      <c r="E41" s="28">
        <f t="shared" si="0"/>
        <v>842</v>
      </c>
      <c r="F41" s="36">
        <f t="shared" si="1"/>
        <v>3.4494907699492818E-3</v>
      </c>
      <c r="G41" s="32">
        <f t="shared" si="2"/>
        <v>86237.269248732046</v>
      </c>
    </row>
    <row r="42" spans="1:7">
      <c r="A42" s="9">
        <v>41</v>
      </c>
      <c r="B42" s="3" t="s">
        <v>71</v>
      </c>
      <c r="C42" s="30">
        <v>1335</v>
      </c>
      <c r="D42" s="25">
        <v>172</v>
      </c>
      <c r="E42" s="28">
        <f t="shared" si="0"/>
        <v>1507</v>
      </c>
      <c r="F42" s="36">
        <f t="shared" si="1"/>
        <v>6.1738510573795344E-3</v>
      </c>
      <c r="G42" s="32">
        <f t="shared" si="2"/>
        <v>154346.27643448836</v>
      </c>
    </row>
    <row r="43" spans="1:7">
      <c r="A43" s="9">
        <v>42</v>
      </c>
      <c r="B43" s="1" t="s">
        <v>104</v>
      </c>
      <c r="C43" s="29">
        <v>1238</v>
      </c>
      <c r="D43" s="28">
        <v>157</v>
      </c>
      <c r="E43" s="28">
        <f t="shared" si="0"/>
        <v>1395</v>
      </c>
      <c r="F43" s="36">
        <f t="shared" si="1"/>
        <v>5.7150114300228601E-3</v>
      </c>
      <c r="G43" s="32">
        <f t="shared" si="2"/>
        <v>142875.28575057149</v>
      </c>
    </row>
    <row r="44" spans="1:7">
      <c r="A44" s="9">
        <v>43</v>
      </c>
      <c r="B44" s="1" t="s">
        <v>132</v>
      </c>
      <c r="C44" s="29">
        <v>300</v>
      </c>
      <c r="D44" s="28">
        <v>37</v>
      </c>
      <c r="E44" s="28">
        <f t="shared" si="0"/>
        <v>337</v>
      </c>
      <c r="F44" s="36">
        <f t="shared" si="1"/>
        <v>1.3806156644571353E-3</v>
      </c>
      <c r="G44" s="32">
        <f t="shared" si="2"/>
        <v>34515.391611428386</v>
      </c>
    </row>
    <row r="45" spans="1:7">
      <c r="A45" s="9">
        <v>44</v>
      </c>
      <c r="B45" s="1" t="s">
        <v>99</v>
      </c>
      <c r="C45" s="29">
        <v>531</v>
      </c>
      <c r="D45" s="28">
        <v>71</v>
      </c>
      <c r="E45" s="28">
        <f t="shared" si="0"/>
        <v>602</v>
      </c>
      <c r="F45" s="36">
        <f t="shared" si="1"/>
        <v>2.4662629970421232E-3</v>
      </c>
      <c r="G45" s="32">
        <f t="shared" si="2"/>
        <v>61656.574926053079</v>
      </c>
    </row>
    <row r="46" spans="1:7">
      <c r="A46" s="9">
        <v>45</v>
      </c>
      <c r="B46" s="1" t="s">
        <v>43</v>
      </c>
      <c r="C46" s="29">
        <v>1491</v>
      </c>
      <c r="D46" s="28">
        <v>178</v>
      </c>
      <c r="E46" s="28">
        <f t="shared" si="0"/>
        <v>1669</v>
      </c>
      <c r="F46" s="36">
        <f t="shared" si="1"/>
        <v>6.8375298040918662E-3</v>
      </c>
      <c r="G46" s="32">
        <f t="shared" si="2"/>
        <v>170938.24510229664</v>
      </c>
    </row>
    <row r="47" spans="1:7" s="6" customFormat="1">
      <c r="A47" s="9">
        <v>46</v>
      </c>
      <c r="B47" s="1" t="s">
        <v>134</v>
      </c>
      <c r="C47" s="29">
        <v>4986</v>
      </c>
      <c r="D47" s="28">
        <v>665</v>
      </c>
      <c r="E47" s="28">
        <f t="shared" si="0"/>
        <v>5651</v>
      </c>
      <c r="F47" s="36">
        <f t="shared" si="1"/>
        <v>2.3150917269576476E-2</v>
      </c>
      <c r="G47" s="32">
        <f t="shared" si="2"/>
        <v>578772.9317394119</v>
      </c>
    </row>
    <row r="48" spans="1:7" s="6" customFormat="1">
      <c r="A48" s="9">
        <v>47</v>
      </c>
      <c r="B48" s="1" t="s">
        <v>133</v>
      </c>
      <c r="C48" s="29">
        <v>393</v>
      </c>
      <c r="D48" s="28">
        <v>49</v>
      </c>
      <c r="E48" s="28">
        <f t="shared" si="0"/>
        <v>442</v>
      </c>
      <c r="F48" s="36">
        <f t="shared" si="1"/>
        <v>1.8107778151040172E-3</v>
      </c>
      <c r="G48" s="32">
        <f t="shared" si="2"/>
        <v>45269.44537760043</v>
      </c>
    </row>
    <row r="49" spans="1:7">
      <c r="A49" s="9">
        <v>48</v>
      </c>
      <c r="B49" s="1" t="s">
        <v>54</v>
      </c>
      <c r="C49" s="29">
        <v>16722</v>
      </c>
      <c r="D49" s="28">
        <v>1884</v>
      </c>
      <c r="E49" s="28">
        <f t="shared" si="0"/>
        <v>18606</v>
      </c>
      <c r="F49" s="36">
        <f t="shared" si="1"/>
        <v>7.6224733094627475E-2</v>
      </c>
      <c r="G49" s="32">
        <f t="shared" si="2"/>
        <v>1905618.3273656869</v>
      </c>
    </row>
    <row r="50" spans="1:7">
      <c r="A50" s="9">
        <v>49</v>
      </c>
      <c r="B50" s="1" t="s">
        <v>77</v>
      </c>
      <c r="C50" s="29">
        <v>316</v>
      </c>
      <c r="D50" s="28">
        <v>37</v>
      </c>
      <c r="E50" s="28">
        <f t="shared" si="0"/>
        <v>353</v>
      </c>
      <c r="F50" s="36">
        <f t="shared" si="1"/>
        <v>1.446164182650946E-3</v>
      </c>
      <c r="G50" s="32">
        <f t="shared" si="2"/>
        <v>36154.104566273651</v>
      </c>
    </row>
    <row r="51" spans="1:7">
      <c r="A51" s="9">
        <v>50</v>
      </c>
      <c r="B51" s="1" t="s">
        <v>27</v>
      </c>
      <c r="C51" s="29">
        <v>297</v>
      </c>
      <c r="D51" s="28">
        <v>35</v>
      </c>
      <c r="E51" s="28">
        <f t="shared" si="0"/>
        <v>332</v>
      </c>
      <c r="F51" s="36">
        <f t="shared" si="1"/>
        <v>1.3601317525215695E-3</v>
      </c>
      <c r="G51" s="32">
        <f t="shared" si="2"/>
        <v>34003.293813039236</v>
      </c>
    </row>
    <row r="52" spans="1:7">
      <c r="A52" s="9">
        <v>51</v>
      </c>
      <c r="B52" s="1" t="s">
        <v>57</v>
      </c>
      <c r="C52" s="29">
        <v>599</v>
      </c>
      <c r="D52" s="28">
        <v>72</v>
      </c>
      <c r="E52" s="28">
        <f t="shared" si="0"/>
        <v>671</v>
      </c>
      <c r="F52" s="36">
        <f t="shared" si="1"/>
        <v>2.7489409817529312E-3</v>
      </c>
      <c r="G52" s="32">
        <f t="shared" si="2"/>
        <v>68723.524543823281</v>
      </c>
    </row>
    <row r="53" spans="1:7">
      <c r="A53" s="9">
        <v>52</v>
      </c>
      <c r="B53" s="1" t="s">
        <v>90</v>
      </c>
      <c r="C53" s="29">
        <v>1493</v>
      </c>
      <c r="D53" s="28">
        <v>172</v>
      </c>
      <c r="E53" s="28">
        <f t="shared" si="0"/>
        <v>1665</v>
      </c>
      <c r="F53" s="36">
        <f t="shared" si="1"/>
        <v>6.8211426745434138E-3</v>
      </c>
      <c r="G53" s="32">
        <f t="shared" si="2"/>
        <v>170528.56686358535</v>
      </c>
    </row>
    <row r="54" spans="1:7">
      <c r="A54" s="9">
        <v>53</v>
      </c>
      <c r="B54" s="1" t="s">
        <v>32</v>
      </c>
      <c r="C54" s="29">
        <v>613</v>
      </c>
      <c r="D54" s="28">
        <v>91</v>
      </c>
      <c r="E54" s="28">
        <f t="shared" si="0"/>
        <v>704</v>
      </c>
      <c r="F54" s="36">
        <f t="shared" si="1"/>
        <v>2.8841348005276654E-3</v>
      </c>
      <c r="G54" s="32">
        <f t="shared" si="2"/>
        <v>72103.370013191641</v>
      </c>
    </row>
    <row r="55" spans="1:7">
      <c r="A55" s="9">
        <v>54</v>
      </c>
      <c r="B55" s="1" t="s">
        <v>70</v>
      </c>
      <c r="C55" s="29">
        <v>664</v>
      </c>
      <c r="D55" s="28">
        <v>79</v>
      </c>
      <c r="E55" s="28">
        <f t="shared" si="0"/>
        <v>743</v>
      </c>
      <c r="F55" s="36">
        <f t="shared" si="1"/>
        <v>3.0439093136250791E-3</v>
      </c>
      <c r="G55" s="32">
        <f t="shared" si="2"/>
        <v>76097.732840626981</v>
      </c>
    </row>
    <row r="56" spans="1:7">
      <c r="A56" s="9">
        <v>55</v>
      </c>
      <c r="B56" s="1" t="s">
        <v>111</v>
      </c>
      <c r="C56" s="29">
        <v>248</v>
      </c>
      <c r="D56" s="28">
        <v>37</v>
      </c>
      <c r="E56" s="28">
        <f t="shared" si="0"/>
        <v>285</v>
      </c>
      <c r="F56" s="36">
        <f t="shared" si="1"/>
        <v>1.1675829803272509E-3</v>
      </c>
      <c r="G56" s="32">
        <f t="shared" si="2"/>
        <v>29189.574508181275</v>
      </c>
    </row>
    <row r="57" spans="1:7">
      <c r="A57" s="9">
        <v>56</v>
      </c>
      <c r="B57" s="1" t="s">
        <v>35</v>
      </c>
      <c r="C57" s="29">
        <v>906</v>
      </c>
      <c r="D57" s="28">
        <v>97</v>
      </c>
      <c r="E57" s="28">
        <f t="shared" si="0"/>
        <v>1003</v>
      </c>
      <c r="F57" s="36">
        <f t="shared" si="1"/>
        <v>4.1090727342745006E-3</v>
      </c>
      <c r="G57" s="32">
        <f t="shared" si="2"/>
        <v>102726.81835686251</v>
      </c>
    </row>
    <row r="58" spans="1:7">
      <c r="A58" s="9">
        <v>57</v>
      </c>
      <c r="B58" s="1" t="s">
        <v>91</v>
      </c>
      <c r="C58" s="29">
        <v>413</v>
      </c>
      <c r="D58" s="28">
        <v>59</v>
      </c>
      <c r="E58" s="28">
        <f t="shared" si="0"/>
        <v>472</v>
      </c>
      <c r="F58" s="36">
        <f t="shared" si="1"/>
        <v>1.9336812867174122E-3</v>
      </c>
      <c r="G58" s="32">
        <f t="shared" si="2"/>
        <v>48342.032167935307</v>
      </c>
    </row>
    <row r="59" spans="1:7">
      <c r="A59" s="9">
        <v>58</v>
      </c>
      <c r="B59" s="1" t="s">
        <v>46</v>
      </c>
      <c r="C59" s="29">
        <v>755</v>
      </c>
      <c r="D59" s="28">
        <v>132</v>
      </c>
      <c r="E59" s="28">
        <f t="shared" si="0"/>
        <v>887</v>
      </c>
      <c r="F59" s="36">
        <f t="shared" si="1"/>
        <v>3.6338459773693739E-3</v>
      </c>
      <c r="G59" s="32">
        <f t="shared" si="2"/>
        <v>90846.14943423435</v>
      </c>
    </row>
    <row r="60" spans="1:7">
      <c r="A60" s="9">
        <v>59</v>
      </c>
      <c r="B60" s="1" t="s">
        <v>115</v>
      </c>
      <c r="C60" s="29">
        <v>559</v>
      </c>
      <c r="D60" s="28">
        <v>93</v>
      </c>
      <c r="E60" s="28">
        <f t="shared" si="0"/>
        <v>652</v>
      </c>
      <c r="F60" s="36">
        <f t="shared" si="1"/>
        <v>2.671102116397781E-3</v>
      </c>
      <c r="G60" s="32">
        <f t="shared" si="2"/>
        <v>66777.552909944527</v>
      </c>
    </row>
    <row r="61" spans="1:7">
      <c r="A61" s="9">
        <v>60</v>
      </c>
      <c r="B61" s="1" t="s">
        <v>30</v>
      </c>
      <c r="C61" s="29">
        <v>669</v>
      </c>
      <c r="D61" s="28">
        <v>82</v>
      </c>
      <c r="E61" s="28">
        <f t="shared" si="0"/>
        <v>751</v>
      </c>
      <c r="F61" s="36">
        <f t="shared" si="1"/>
        <v>3.0766835727219842E-3</v>
      </c>
      <c r="G61" s="32">
        <f t="shared" si="2"/>
        <v>76917.089318049606</v>
      </c>
    </row>
    <row r="62" spans="1:7">
      <c r="A62" s="9">
        <v>61</v>
      </c>
      <c r="B62" s="1" t="s">
        <v>50</v>
      </c>
      <c r="C62" s="29">
        <v>450</v>
      </c>
      <c r="D62" s="28">
        <v>45</v>
      </c>
      <c r="E62" s="28">
        <f t="shared" si="0"/>
        <v>495</v>
      </c>
      <c r="F62" s="36">
        <f t="shared" si="1"/>
        <v>2.0279072816210149E-3</v>
      </c>
      <c r="G62" s="32">
        <f t="shared" si="2"/>
        <v>50697.682040525375</v>
      </c>
    </row>
    <row r="63" spans="1:7">
      <c r="A63" s="9">
        <v>62</v>
      </c>
      <c r="B63" s="1" t="s">
        <v>105</v>
      </c>
      <c r="C63" s="29">
        <v>1815</v>
      </c>
      <c r="D63" s="28">
        <v>248</v>
      </c>
      <c r="E63" s="28">
        <f t="shared" si="0"/>
        <v>2063</v>
      </c>
      <c r="F63" s="36">
        <f t="shared" si="1"/>
        <v>8.4516620646144514E-3</v>
      </c>
      <c r="G63" s="32">
        <f t="shared" si="2"/>
        <v>211291.55161536127</v>
      </c>
    </row>
    <row r="64" spans="1:7">
      <c r="A64" s="9">
        <v>63</v>
      </c>
      <c r="B64" s="1" t="s">
        <v>61</v>
      </c>
      <c r="C64" s="29">
        <v>97</v>
      </c>
      <c r="D64" s="28">
        <v>23</v>
      </c>
      <c r="E64" s="28">
        <f t="shared" si="0"/>
        <v>120</v>
      </c>
      <c r="F64" s="36">
        <f t="shared" si="1"/>
        <v>4.9161388645357939E-4</v>
      </c>
      <c r="G64" s="32">
        <f t="shared" si="2"/>
        <v>12290.347161339485</v>
      </c>
    </row>
    <row r="65" spans="1:7">
      <c r="A65" s="9">
        <v>64</v>
      </c>
      <c r="B65" s="1" t="s">
        <v>95</v>
      </c>
      <c r="C65" s="29">
        <v>2655</v>
      </c>
      <c r="D65" s="28">
        <v>340</v>
      </c>
      <c r="E65" s="28">
        <f t="shared" si="0"/>
        <v>2995</v>
      </c>
      <c r="F65" s="36">
        <f t="shared" si="1"/>
        <v>1.2269863249403918E-2</v>
      </c>
      <c r="G65" s="32">
        <f t="shared" si="2"/>
        <v>306746.58123509795</v>
      </c>
    </row>
    <row r="66" spans="1:7">
      <c r="A66" s="9">
        <v>65</v>
      </c>
      <c r="B66" s="1" t="s">
        <v>153</v>
      </c>
      <c r="C66" s="29">
        <v>340</v>
      </c>
      <c r="D66" s="28">
        <v>44</v>
      </c>
      <c r="E66" s="28">
        <f t="shared" si="0"/>
        <v>384</v>
      </c>
      <c r="F66" s="36">
        <f t="shared" si="1"/>
        <v>1.5731644366514539E-3</v>
      </c>
      <c r="G66" s="32">
        <f t="shared" si="2"/>
        <v>39329.110916286343</v>
      </c>
    </row>
    <row r="67" spans="1:7">
      <c r="A67" s="9">
        <v>66</v>
      </c>
      <c r="B67" s="1" t="s">
        <v>29</v>
      </c>
      <c r="C67" s="29">
        <v>243</v>
      </c>
      <c r="D67" s="28">
        <v>34</v>
      </c>
      <c r="E67" s="28">
        <f t="shared" ref="E67:E116" si="3">SUM(C67+D67)</f>
        <v>277</v>
      </c>
      <c r="F67" s="36">
        <f t="shared" ref="F67:F115" si="4">E67/$D$122</f>
        <v>1.1348087212303456E-3</v>
      </c>
      <c r="G67" s="32">
        <f t="shared" ref="G67:G116" si="5">F67*$D$121</f>
        <v>28370.218030758639</v>
      </c>
    </row>
    <row r="68" spans="1:7">
      <c r="A68" s="9">
        <v>67</v>
      </c>
      <c r="B68" s="1" t="s">
        <v>113</v>
      </c>
      <c r="C68" s="29">
        <v>839</v>
      </c>
      <c r="D68" s="28">
        <v>103</v>
      </c>
      <c r="E68" s="28">
        <f t="shared" si="3"/>
        <v>942</v>
      </c>
      <c r="F68" s="36">
        <f t="shared" si="4"/>
        <v>3.8591690086605978E-3</v>
      </c>
      <c r="G68" s="32">
        <f t="shared" si="5"/>
        <v>96479.22521651494</v>
      </c>
    </row>
    <row r="69" spans="1:7">
      <c r="A69" s="9">
        <v>68</v>
      </c>
      <c r="B69" s="1" t="s">
        <v>78</v>
      </c>
      <c r="C69" s="29">
        <v>853</v>
      </c>
      <c r="D69" s="28">
        <v>118</v>
      </c>
      <c r="E69" s="28">
        <f t="shared" si="3"/>
        <v>971</v>
      </c>
      <c r="F69" s="36">
        <f t="shared" si="4"/>
        <v>3.9779756978868793E-3</v>
      </c>
      <c r="G69" s="32">
        <f t="shared" si="5"/>
        <v>99449.39244717198</v>
      </c>
    </row>
    <row r="70" spans="1:7">
      <c r="A70" s="9">
        <v>69</v>
      </c>
      <c r="B70" s="3" t="s">
        <v>26</v>
      </c>
      <c r="C70" s="30">
        <v>811</v>
      </c>
      <c r="D70" s="25">
        <v>107</v>
      </c>
      <c r="E70" s="28">
        <f t="shared" si="3"/>
        <v>918</v>
      </c>
      <c r="F70" s="36">
        <f t="shared" si="4"/>
        <v>3.760846231369882E-3</v>
      </c>
      <c r="G70" s="32">
        <f t="shared" si="5"/>
        <v>94021.15578424705</v>
      </c>
    </row>
    <row r="71" spans="1:7">
      <c r="A71" s="9">
        <v>70</v>
      </c>
      <c r="B71" s="8" t="s">
        <v>74</v>
      </c>
      <c r="C71" s="30">
        <v>4384</v>
      </c>
      <c r="D71" s="25">
        <v>518</v>
      </c>
      <c r="E71" s="28">
        <f t="shared" si="3"/>
        <v>4902</v>
      </c>
      <c r="F71" s="36">
        <f t="shared" si="4"/>
        <v>2.0082427261628715E-2</v>
      </c>
      <c r="G71" s="32">
        <f t="shared" si="5"/>
        <v>502060.68154071789</v>
      </c>
    </row>
    <row r="72" spans="1:7">
      <c r="A72" s="9">
        <v>71</v>
      </c>
      <c r="B72" s="3" t="s">
        <v>98</v>
      </c>
      <c r="C72" s="30">
        <v>1382</v>
      </c>
      <c r="D72" s="25">
        <v>183</v>
      </c>
      <c r="E72" s="28">
        <f t="shared" si="3"/>
        <v>1565</v>
      </c>
      <c r="F72" s="36">
        <f t="shared" si="4"/>
        <v>6.4114644358320974E-3</v>
      </c>
      <c r="G72" s="32">
        <f t="shared" si="5"/>
        <v>160286.61089580244</v>
      </c>
    </row>
    <row r="73" spans="1:7">
      <c r="A73" s="9">
        <v>72</v>
      </c>
      <c r="B73" s="3" t="s">
        <v>101</v>
      </c>
      <c r="C73" s="30">
        <v>731</v>
      </c>
      <c r="D73" s="25">
        <v>95</v>
      </c>
      <c r="E73" s="28">
        <f t="shared" si="3"/>
        <v>826</v>
      </c>
      <c r="F73" s="36">
        <f t="shared" si="4"/>
        <v>3.3839422517554711E-3</v>
      </c>
      <c r="G73" s="32">
        <f t="shared" si="5"/>
        <v>84598.556293886781</v>
      </c>
    </row>
    <row r="74" spans="1:7">
      <c r="A74" s="9">
        <v>73</v>
      </c>
      <c r="B74" s="3" t="s">
        <v>38</v>
      </c>
      <c r="C74" s="30">
        <v>394</v>
      </c>
      <c r="D74" s="25">
        <v>65</v>
      </c>
      <c r="E74" s="28">
        <f t="shared" si="3"/>
        <v>459</v>
      </c>
      <c r="F74" s="36">
        <f t="shared" si="4"/>
        <v>1.880423115684941E-3</v>
      </c>
      <c r="G74" s="32">
        <f t="shared" si="5"/>
        <v>47010.577892123525</v>
      </c>
    </row>
    <row r="75" spans="1:7">
      <c r="A75" s="9">
        <v>74</v>
      </c>
      <c r="B75" s="1" t="s">
        <v>56</v>
      </c>
      <c r="C75" s="30">
        <v>468</v>
      </c>
      <c r="D75" s="25">
        <v>61</v>
      </c>
      <c r="E75" s="28">
        <f t="shared" si="3"/>
        <v>529</v>
      </c>
      <c r="F75" s="36">
        <f t="shared" si="4"/>
        <v>2.1671978827828625E-3</v>
      </c>
      <c r="G75" s="32">
        <f t="shared" si="5"/>
        <v>54179.947069571564</v>
      </c>
    </row>
    <row r="76" spans="1:7">
      <c r="A76" s="9">
        <v>75</v>
      </c>
      <c r="B76" s="1" t="s">
        <v>110</v>
      </c>
      <c r="C76" s="30">
        <v>1943</v>
      </c>
      <c r="D76" s="25">
        <v>286</v>
      </c>
      <c r="E76" s="28">
        <f t="shared" si="3"/>
        <v>2229</v>
      </c>
      <c r="F76" s="36">
        <f t="shared" si="4"/>
        <v>9.1317279408752363E-3</v>
      </c>
      <c r="G76" s="32">
        <f t="shared" si="5"/>
        <v>228293.1985218809</v>
      </c>
    </row>
    <row r="77" spans="1:7">
      <c r="A77" s="9">
        <v>76</v>
      </c>
      <c r="B77" s="1" t="s">
        <v>34</v>
      </c>
      <c r="C77" s="30">
        <v>324</v>
      </c>
      <c r="D77" s="25">
        <v>38</v>
      </c>
      <c r="E77" s="28">
        <f t="shared" si="3"/>
        <v>362</v>
      </c>
      <c r="F77" s="36">
        <f t="shared" si="4"/>
        <v>1.4830352241349644E-3</v>
      </c>
      <c r="G77" s="32">
        <f t="shared" si="5"/>
        <v>37075.880603374113</v>
      </c>
    </row>
    <row r="78" spans="1:7">
      <c r="A78" s="9">
        <v>77</v>
      </c>
      <c r="B78" s="5" t="s">
        <v>47</v>
      </c>
      <c r="C78" s="30">
        <v>308</v>
      </c>
      <c r="D78" s="25">
        <v>42</v>
      </c>
      <c r="E78" s="28">
        <f t="shared" si="3"/>
        <v>350</v>
      </c>
      <c r="F78" s="36">
        <f t="shared" si="4"/>
        <v>1.4338738354896065E-3</v>
      </c>
      <c r="G78" s="32">
        <f t="shared" si="5"/>
        <v>35846.845887240161</v>
      </c>
    </row>
    <row r="79" spans="1:7">
      <c r="A79" s="9">
        <v>78</v>
      </c>
      <c r="B79" s="1" t="s">
        <v>40</v>
      </c>
      <c r="C79" s="30">
        <v>514</v>
      </c>
      <c r="D79" s="25">
        <v>56</v>
      </c>
      <c r="E79" s="28">
        <f t="shared" si="3"/>
        <v>570</v>
      </c>
      <c r="F79" s="36">
        <f t="shared" si="4"/>
        <v>2.3351659606545019E-3</v>
      </c>
      <c r="G79" s="32">
        <f t="shared" si="5"/>
        <v>58379.149016362549</v>
      </c>
    </row>
    <row r="80" spans="1:7">
      <c r="A80" s="9">
        <v>79</v>
      </c>
      <c r="B80" s="1" t="s">
        <v>92</v>
      </c>
      <c r="C80" s="30">
        <v>933</v>
      </c>
      <c r="D80" s="25">
        <v>106</v>
      </c>
      <c r="E80" s="28">
        <f t="shared" si="3"/>
        <v>1039</v>
      </c>
      <c r="F80" s="36">
        <f t="shared" si="4"/>
        <v>4.2565569002105744E-3</v>
      </c>
      <c r="G80" s="32">
        <f t="shared" si="5"/>
        <v>106413.92250526436</v>
      </c>
    </row>
    <row r="81" spans="1:7">
      <c r="A81" s="9">
        <v>80</v>
      </c>
      <c r="B81" s="15" t="s">
        <v>66</v>
      </c>
      <c r="C81" s="30">
        <v>363</v>
      </c>
      <c r="D81" s="25">
        <v>54</v>
      </c>
      <c r="E81" s="28">
        <f t="shared" si="3"/>
        <v>417</v>
      </c>
      <c r="F81" s="36">
        <f t="shared" si="4"/>
        <v>1.7083582554261883E-3</v>
      </c>
      <c r="G81" s="32">
        <f t="shared" si="5"/>
        <v>42708.95638565471</v>
      </c>
    </row>
    <row r="82" spans="1:7">
      <c r="A82" s="9">
        <v>81</v>
      </c>
      <c r="B82" s="1" t="s">
        <v>24</v>
      </c>
      <c r="C82" s="30">
        <v>330</v>
      </c>
      <c r="D82" s="25">
        <v>39</v>
      </c>
      <c r="E82" s="28">
        <f t="shared" si="3"/>
        <v>369</v>
      </c>
      <c r="F82" s="36">
        <f t="shared" si="4"/>
        <v>1.5117127008447565E-3</v>
      </c>
      <c r="G82" s="32">
        <f t="shared" si="5"/>
        <v>37792.817521118915</v>
      </c>
    </row>
    <row r="83" spans="1:7">
      <c r="A83" s="9">
        <v>82</v>
      </c>
      <c r="B83" s="1" t="s">
        <v>62</v>
      </c>
      <c r="C83" s="30">
        <v>1044</v>
      </c>
      <c r="D83" s="25">
        <v>113</v>
      </c>
      <c r="E83" s="28">
        <f t="shared" si="3"/>
        <v>1157</v>
      </c>
      <c r="F83" s="36">
        <f t="shared" si="4"/>
        <v>4.7399772218899277E-3</v>
      </c>
      <c r="G83" s="32">
        <f t="shared" si="5"/>
        <v>118499.43054724819</v>
      </c>
    </row>
    <row r="84" spans="1:7">
      <c r="A84" s="9">
        <v>83</v>
      </c>
      <c r="B84" s="1" t="s">
        <v>44</v>
      </c>
      <c r="C84" s="30">
        <v>426</v>
      </c>
      <c r="D84" s="25">
        <v>57</v>
      </c>
      <c r="E84" s="28">
        <f t="shared" si="3"/>
        <v>483</v>
      </c>
      <c r="F84" s="36">
        <f t="shared" si="4"/>
        <v>1.978745892975657E-3</v>
      </c>
      <c r="G84" s="32">
        <f t="shared" si="5"/>
        <v>49468.647324391422</v>
      </c>
    </row>
    <row r="85" spans="1:7">
      <c r="A85" s="9">
        <v>84</v>
      </c>
      <c r="B85" s="3" t="s">
        <v>118</v>
      </c>
      <c r="C85" s="30">
        <v>1365</v>
      </c>
      <c r="D85" s="25">
        <v>139</v>
      </c>
      <c r="E85" s="28">
        <f t="shared" si="3"/>
        <v>1504</v>
      </c>
      <c r="F85" s="36">
        <f t="shared" si="4"/>
        <v>6.161560710218195E-3</v>
      </c>
      <c r="G85" s="32">
        <f t="shared" si="5"/>
        <v>154039.01775545487</v>
      </c>
    </row>
    <row r="86" spans="1:7">
      <c r="A86" s="9">
        <v>85</v>
      </c>
      <c r="B86" s="3" t="s">
        <v>117</v>
      </c>
      <c r="C86" s="30">
        <v>655</v>
      </c>
      <c r="D86" s="25">
        <v>101</v>
      </c>
      <c r="E86" s="28">
        <f t="shared" si="3"/>
        <v>756</v>
      </c>
      <c r="F86" s="36">
        <f t="shared" si="4"/>
        <v>3.0971674846575498E-3</v>
      </c>
      <c r="G86" s="32">
        <f t="shared" si="5"/>
        <v>77429.187116438741</v>
      </c>
    </row>
    <row r="87" spans="1:7">
      <c r="A87" s="9">
        <v>86</v>
      </c>
      <c r="B87" s="1" t="s">
        <v>45</v>
      </c>
      <c r="C87" s="30">
        <v>357</v>
      </c>
      <c r="D87" s="25">
        <v>34</v>
      </c>
      <c r="E87" s="28">
        <f t="shared" si="3"/>
        <v>391</v>
      </c>
      <c r="F87" s="36">
        <f t="shared" si="4"/>
        <v>1.6018419133612461E-3</v>
      </c>
      <c r="G87" s="32">
        <f t="shared" si="5"/>
        <v>40046.047834031153</v>
      </c>
    </row>
    <row r="88" spans="1:7">
      <c r="A88" s="9">
        <v>87</v>
      </c>
      <c r="B88" s="1" t="s">
        <v>51</v>
      </c>
      <c r="C88" s="30">
        <v>381</v>
      </c>
      <c r="D88" s="25">
        <v>52</v>
      </c>
      <c r="E88" s="28">
        <f t="shared" si="3"/>
        <v>433</v>
      </c>
      <c r="F88" s="36">
        <f t="shared" si="4"/>
        <v>1.7739067736199988E-3</v>
      </c>
      <c r="G88" s="32">
        <f t="shared" si="5"/>
        <v>44347.669340499968</v>
      </c>
    </row>
    <row r="89" spans="1:7">
      <c r="A89" s="9">
        <v>88</v>
      </c>
      <c r="B89" s="1" t="s">
        <v>103</v>
      </c>
      <c r="C89" s="29">
        <v>341</v>
      </c>
      <c r="D89" s="28">
        <v>45</v>
      </c>
      <c r="E89" s="28">
        <f t="shared" si="3"/>
        <v>386</v>
      </c>
      <c r="F89" s="36">
        <f t="shared" si="4"/>
        <v>1.5813580014256803E-3</v>
      </c>
      <c r="G89" s="32">
        <f t="shared" si="5"/>
        <v>39533.950035642003</v>
      </c>
    </row>
    <row r="90" spans="1:7">
      <c r="A90" s="9">
        <v>89</v>
      </c>
      <c r="B90" s="1" t="s">
        <v>119</v>
      </c>
      <c r="C90" s="29">
        <v>7168</v>
      </c>
      <c r="D90" s="28">
        <v>815</v>
      </c>
      <c r="E90" s="28">
        <f t="shared" si="3"/>
        <v>7983</v>
      </c>
      <c r="F90" s="36">
        <f t="shared" si="4"/>
        <v>3.2704613796324368E-2</v>
      </c>
      <c r="G90" s="32">
        <f t="shared" si="5"/>
        <v>817615.34490810917</v>
      </c>
    </row>
    <row r="91" spans="1:7">
      <c r="A91" s="9">
        <v>90</v>
      </c>
      <c r="B91" s="1" t="s">
        <v>120</v>
      </c>
      <c r="C91" s="29">
        <v>892</v>
      </c>
      <c r="D91" s="28">
        <v>135</v>
      </c>
      <c r="E91" s="28">
        <f t="shared" si="3"/>
        <v>1027</v>
      </c>
      <c r="F91" s="36">
        <f t="shared" si="4"/>
        <v>4.2073955115652165E-3</v>
      </c>
      <c r="G91" s="32">
        <f t="shared" si="5"/>
        <v>105184.88778913041</v>
      </c>
    </row>
    <row r="92" spans="1:7">
      <c r="A92" s="9">
        <v>91</v>
      </c>
      <c r="B92" s="1" t="s">
        <v>106</v>
      </c>
      <c r="C92" s="29">
        <v>506</v>
      </c>
      <c r="D92" s="28">
        <v>60</v>
      </c>
      <c r="E92" s="28">
        <f t="shared" si="3"/>
        <v>566</v>
      </c>
      <c r="F92" s="36">
        <f t="shared" si="4"/>
        <v>2.3187788311060495E-3</v>
      </c>
      <c r="G92" s="32">
        <f t="shared" si="5"/>
        <v>57969.470777651237</v>
      </c>
    </row>
    <row r="93" spans="1:7">
      <c r="A93" s="9">
        <v>92</v>
      </c>
      <c r="B93" s="1" t="s">
        <v>75</v>
      </c>
      <c r="C93" s="29">
        <v>345</v>
      </c>
      <c r="D93" s="28">
        <v>36</v>
      </c>
      <c r="E93" s="28">
        <f t="shared" si="3"/>
        <v>381</v>
      </c>
      <c r="F93" s="36">
        <f t="shared" si="4"/>
        <v>1.5608740894901144E-3</v>
      </c>
      <c r="G93" s="32">
        <f t="shared" si="5"/>
        <v>39021.852237252861</v>
      </c>
    </row>
    <row r="94" spans="1:7">
      <c r="A94" s="9">
        <v>93</v>
      </c>
      <c r="B94" s="3" t="s">
        <v>80</v>
      </c>
      <c r="C94" s="29">
        <v>53305</v>
      </c>
      <c r="D94" s="28">
        <v>6045</v>
      </c>
      <c r="E94" s="28">
        <f t="shared" si="3"/>
        <v>59350</v>
      </c>
      <c r="F94" s="36">
        <f t="shared" si="4"/>
        <v>0.24314403467516613</v>
      </c>
      <c r="G94" s="32">
        <f t="shared" si="5"/>
        <v>6078600.8668791531</v>
      </c>
    </row>
    <row r="95" spans="1:7">
      <c r="A95" s="9">
        <v>94</v>
      </c>
      <c r="B95" s="1" t="s">
        <v>121</v>
      </c>
      <c r="C95" s="29">
        <v>3094</v>
      </c>
      <c r="D95" s="28">
        <v>311</v>
      </c>
      <c r="E95" s="28">
        <f t="shared" si="3"/>
        <v>3405</v>
      </c>
      <c r="F95" s="36">
        <f t="shared" si="4"/>
        <v>1.3949544028120315E-2</v>
      </c>
      <c r="G95" s="32">
        <f t="shared" si="5"/>
        <v>348738.60070300789</v>
      </c>
    </row>
    <row r="96" spans="1:7">
      <c r="A96" s="9">
        <v>95</v>
      </c>
      <c r="B96" s="1" t="s">
        <v>122</v>
      </c>
      <c r="C96" s="29">
        <v>635</v>
      </c>
      <c r="D96" s="28">
        <v>101</v>
      </c>
      <c r="E96" s="28">
        <f t="shared" si="3"/>
        <v>736</v>
      </c>
      <c r="F96" s="36">
        <f t="shared" si="4"/>
        <v>3.0152318369152868E-3</v>
      </c>
      <c r="G96" s="32">
        <f t="shared" si="5"/>
        <v>75380.795922882171</v>
      </c>
    </row>
    <row r="97" spans="1:7">
      <c r="A97" s="9">
        <v>96</v>
      </c>
      <c r="B97" s="16" t="s">
        <v>123</v>
      </c>
      <c r="C97" s="29">
        <v>1822</v>
      </c>
      <c r="D97" s="28">
        <v>194</v>
      </c>
      <c r="E97" s="28">
        <f t="shared" si="3"/>
        <v>2016</v>
      </c>
      <c r="F97" s="36">
        <f t="shared" si="4"/>
        <v>8.2591132924201335E-3</v>
      </c>
      <c r="G97" s="32">
        <f t="shared" si="5"/>
        <v>206477.83231050335</v>
      </c>
    </row>
    <row r="98" spans="1:7">
      <c r="A98" s="9">
        <v>97</v>
      </c>
      <c r="B98" s="16" t="s">
        <v>124</v>
      </c>
      <c r="C98" s="29">
        <v>385</v>
      </c>
      <c r="D98" s="28">
        <v>58</v>
      </c>
      <c r="E98" s="28">
        <f t="shared" si="3"/>
        <v>443</v>
      </c>
      <c r="F98" s="36">
        <f t="shared" si="4"/>
        <v>1.8148745974911305E-3</v>
      </c>
      <c r="G98" s="32">
        <f t="shared" si="5"/>
        <v>45371.86493727826</v>
      </c>
    </row>
    <row r="99" spans="1:7">
      <c r="A99" s="9">
        <v>98</v>
      </c>
      <c r="B99" s="1" t="s">
        <v>25</v>
      </c>
      <c r="C99" s="29">
        <v>381</v>
      </c>
      <c r="D99" s="28">
        <v>64</v>
      </c>
      <c r="E99" s="28">
        <f t="shared" si="3"/>
        <v>445</v>
      </c>
      <c r="F99" s="36">
        <f t="shared" si="4"/>
        <v>1.8230681622653567E-3</v>
      </c>
      <c r="G99" s="32">
        <f t="shared" si="5"/>
        <v>45576.70405663392</v>
      </c>
    </row>
    <row r="100" spans="1:7">
      <c r="A100" s="9">
        <v>99</v>
      </c>
      <c r="B100" s="1" t="s">
        <v>94</v>
      </c>
      <c r="C100" s="29">
        <v>544</v>
      </c>
      <c r="D100" s="28">
        <v>78</v>
      </c>
      <c r="E100" s="28">
        <f t="shared" si="3"/>
        <v>622</v>
      </c>
      <c r="F100" s="36">
        <f t="shared" si="4"/>
        <v>2.5481986447843863E-3</v>
      </c>
      <c r="G100" s="32">
        <f t="shared" si="5"/>
        <v>63704.966119609657</v>
      </c>
    </row>
    <row r="101" spans="1:7">
      <c r="A101" s="9">
        <v>100</v>
      </c>
      <c r="B101" s="1" t="s">
        <v>116</v>
      </c>
      <c r="C101" s="29">
        <v>4422</v>
      </c>
      <c r="D101" s="28">
        <v>588</v>
      </c>
      <c r="E101" s="28">
        <f t="shared" si="3"/>
        <v>5010</v>
      </c>
      <c r="F101" s="36">
        <f t="shared" si="4"/>
        <v>2.052487975943694E-2</v>
      </c>
      <c r="G101" s="32">
        <f t="shared" si="5"/>
        <v>513121.99398592347</v>
      </c>
    </row>
    <row r="102" spans="1:7">
      <c r="A102" s="9">
        <v>101</v>
      </c>
      <c r="B102" s="1" t="s">
        <v>107</v>
      </c>
      <c r="C102" s="29">
        <v>532</v>
      </c>
      <c r="D102" s="28">
        <v>99</v>
      </c>
      <c r="E102" s="28">
        <f t="shared" si="3"/>
        <v>631</v>
      </c>
      <c r="F102" s="36">
        <f t="shared" si="4"/>
        <v>2.5850696862684047E-3</v>
      </c>
      <c r="G102" s="32">
        <f t="shared" si="5"/>
        <v>64626.742156710119</v>
      </c>
    </row>
    <row r="103" spans="1:7">
      <c r="A103" s="9">
        <v>102</v>
      </c>
      <c r="B103" s="15" t="s">
        <v>64</v>
      </c>
      <c r="C103" s="29">
        <v>1473</v>
      </c>
      <c r="D103" s="28">
        <v>186</v>
      </c>
      <c r="E103" s="28">
        <f t="shared" si="3"/>
        <v>1659</v>
      </c>
      <c r="F103" s="36">
        <f t="shared" si="4"/>
        <v>6.7965619802207349E-3</v>
      </c>
      <c r="G103" s="32">
        <f t="shared" si="5"/>
        <v>169914.04950551837</v>
      </c>
    </row>
    <row r="104" spans="1:7">
      <c r="A104" s="9">
        <v>103</v>
      </c>
      <c r="B104" s="1" t="s">
        <v>72</v>
      </c>
      <c r="C104" s="29">
        <v>488</v>
      </c>
      <c r="D104" s="28">
        <v>66</v>
      </c>
      <c r="E104" s="28">
        <f t="shared" si="3"/>
        <v>554</v>
      </c>
      <c r="F104" s="36">
        <f t="shared" si="4"/>
        <v>2.2696174424606912E-3</v>
      </c>
      <c r="G104" s="32">
        <f t="shared" si="5"/>
        <v>56740.436061517277</v>
      </c>
    </row>
    <row r="105" spans="1:7">
      <c r="A105" s="9">
        <v>104</v>
      </c>
      <c r="B105" s="1" t="s">
        <v>88</v>
      </c>
      <c r="C105" s="29">
        <v>703</v>
      </c>
      <c r="D105" s="28">
        <v>75</v>
      </c>
      <c r="E105" s="28">
        <f t="shared" si="3"/>
        <v>778</v>
      </c>
      <c r="F105" s="36">
        <f t="shared" si="4"/>
        <v>3.1872966971740395E-3</v>
      </c>
      <c r="G105" s="32">
        <f t="shared" si="5"/>
        <v>79682.417429350986</v>
      </c>
    </row>
    <row r="106" spans="1:7">
      <c r="A106" s="9">
        <v>105</v>
      </c>
      <c r="B106" s="1" t="s">
        <v>33</v>
      </c>
      <c r="C106" s="29">
        <v>423</v>
      </c>
      <c r="D106" s="28">
        <v>49</v>
      </c>
      <c r="E106" s="28">
        <f t="shared" si="3"/>
        <v>472</v>
      </c>
      <c r="F106" s="36">
        <f t="shared" si="4"/>
        <v>1.9336812867174122E-3</v>
      </c>
      <c r="G106" s="32">
        <f t="shared" si="5"/>
        <v>48342.032167935307</v>
      </c>
    </row>
    <row r="107" spans="1:7">
      <c r="A107" s="9">
        <v>106</v>
      </c>
      <c r="B107" s="1" t="s">
        <v>125</v>
      </c>
      <c r="C107" s="29">
        <v>2389</v>
      </c>
      <c r="D107" s="28">
        <v>323</v>
      </c>
      <c r="E107" s="28">
        <f t="shared" si="3"/>
        <v>2712</v>
      </c>
      <c r="F107" s="36">
        <f t="shared" si="4"/>
        <v>1.1110473833850894E-2</v>
      </c>
      <c r="G107" s="32">
        <f t="shared" si="5"/>
        <v>277761.84584627236</v>
      </c>
    </row>
    <row r="108" spans="1:7">
      <c r="A108" s="9">
        <v>107</v>
      </c>
      <c r="B108" s="1" t="s">
        <v>126</v>
      </c>
      <c r="C108" s="29">
        <v>992</v>
      </c>
      <c r="D108" s="28">
        <v>125</v>
      </c>
      <c r="E108" s="28">
        <f t="shared" si="3"/>
        <v>1117</v>
      </c>
      <c r="F108" s="36">
        <f t="shared" si="4"/>
        <v>4.5761059264054016E-3</v>
      </c>
      <c r="G108" s="32">
        <f t="shared" si="5"/>
        <v>114402.64816013504</v>
      </c>
    </row>
    <row r="109" spans="1:7">
      <c r="A109" s="9">
        <v>108</v>
      </c>
      <c r="B109" s="1" t="s">
        <v>82</v>
      </c>
      <c r="C109" s="29">
        <v>374</v>
      </c>
      <c r="D109" s="28">
        <v>55</v>
      </c>
      <c r="E109" s="28">
        <f t="shared" si="3"/>
        <v>429</v>
      </c>
      <c r="F109" s="36">
        <f t="shared" si="4"/>
        <v>1.7575196440715462E-3</v>
      </c>
      <c r="G109" s="32">
        <f t="shared" si="5"/>
        <v>43937.991101788655</v>
      </c>
    </row>
    <row r="110" spans="1:7">
      <c r="A110" s="9">
        <v>109</v>
      </c>
      <c r="B110" s="1" t="s">
        <v>109</v>
      </c>
      <c r="C110" s="29">
        <v>615</v>
      </c>
      <c r="D110" s="28">
        <v>86</v>
      </c>
      <c r="E110" s="28">
        <f t="shared" si="3"/>
        <v>701</v>
      </c>
      <c r="F110" s="36">
        <f t="shared" si="4"/>
        <v>2.871844453366326E-3</v>
      </c>
      <c r="G110" s="32">
        <f t="shared" si="5"/>
        <v>71796.111334158151</v>
      </c>
    </row>
    <row r="111" spans="1:7">
      <c r="A111" s="9">
        <v>110</v>
      </c>
      <c r="B111" s="1" t="s">
        <v>96</v>
      </c>
      <c r="C111" s="29">
        <v>548</v>
      </c>
      <c r="D111" s="28">
        <v>68</v>
      </c>
      <c r="E111" s="28">
        <f t="shared" si="3"/>
        <v>616</v>
      </c>
      <c r="F111" s="36">
        <f t="shared" si="4"/>
        <v>2.5236179504617073E-3</v>
      </c>
      <c r="G111" s="32">
        <f t="shared" si="5"/>
        <v>63090.448761542684</v>
      </c>
    </row>
    <row r="112" spans="1:7">
      <c r="A112" s="9">
        <v>111</v>
      </c>
      <c r="B112" s="5" t="s">
        <v>59</v>
      </c>
      <c r="C112" s="29">
        <v>405</v>
      </c>
      <c r="D112" s="28">
        <v>51</v>
      </c>
      <c r="E112" s="28">
        <f t="shared" si="3"/>
        <v>456</v>
      </c>
      <c r="F112" s="36">
        <f t="shared" si="4"/>
        <v>1.8681327685236015E-3</v>
      </c>
      <c r="G112" s="32">
        <f t="shared" si="5"/>
        <v>46703.319213090035</v>
      </c>
    </row>
    <row r="113" spans="1:7">
      <c r="A113" s="9">
        <v>112</v>
      </c>
      <c r="B113" s="1" t="s">
        <v>85</v>
      </c>
      <c r="C113" s="29">
        <v>1029</v>
      </c>
      <c r="D113" s="28">
        <v>167</v>
      </c>
      <c r="E113" s="28">
        <f t="shared" si="3"/>
        <v>1196</v>
      </c>
      <c r="F113" s="36">
        <f t="shared" si="4"/>
        <v>4.8997517349873409E-3</v>
      </c>
      <c r="G113" s="32">
        <f t="shared" si="5"/>
        <v>122493.79337468352</v>
      </c>
    </row>
    <row r="114" spans="1:7">
      <c r="A114" s="9">
        <v>113</v>
      </c>
      <c r="B114" s="1" t="s">
        <v>114</v>
      </c>
      <c r="C114" s="29">
        <v>1482</v>
      </c>
      <c r="D114" s="28">
        <v>138</v>
      </c>
      <c r="E114" s="28">
        <f t="shared" si="3"/>
        <v>1620</v>
      </c>
      <c r="F114" s="36">
        <f t="shared" si="4"/>
        <v>6.6367874671233217E-3</v>
      </c>
      <c r="G114" s="32">
        <f t="shared" si="5"/>
        <v>165919.68667808303</v>
      </c>
    </row>
    <row r="115" spans="1:7">
      <c r="A115" s="9">
        <v>114</v>
      </c>
      <c r="B115" s="1" t="s">
        <v>135</v>
      </c>
      <c r="C115" s="28">
        <v>177</v>
      </c>
      <c r="D115" s="28">
        <v>141</v>
      </c>
      <c r="E115" s="28">
        <f t="shared" si="3"/>
        <v>318</v>
      </c>
      <c r="F115" s="36">
        <f t="shared" si="4"/>
        <v>1.3027767991019854E-3</v>
      </c>
      <c r="G115" s="32">
        <f t="shared" si="5"/>
        <v>32569.419977549634</v>
      </c>
    </row>
    <row r="116" spans="1:7">
      <c r="A116" s="9"/>
      <c r="B116" s="1"/>
      <c r="C116" s="32">
        <f>SUM(C2:C115)</f>
        <v>186212</v>
      </c>
      <c r="D116" s="32">
        <f>SUM(D2:D115)</f>
        <v>22839</v>
      </c>
      <c r="E116" s="32">
        <f t="shared" si="3"/>
        <v>209051</v>
      </c>
      <c r="F116" s="42">
        <f>SUM(F2:F115)</f>
        <v>0.85643645480839359</v>
      </c>
      <c r="G116" s="41">
        <f t="shared" si="5"/>
        <v>21410911.370209839</v>
      </c>
    </row>
    <row r="117" spans="1:7">
      <c r="A117" s="19"/>
      <c r="B117" s="20"/>
      <c r="C117" s="13"/>
    </row>
    <row r="118" spans="1:7">
      <c r="A118" s="23"/>
      <c r="B118" s="46" t="s">
        <v>137</v>
      </c>
      <c r="C118" s="47"/>
    </row>
    <row r="119" spans="1:7">
      <c r="A119" s="23"/>
      <c r="B119" s="24"/>
      <c r="C119" s="13"/>
    </row>
    <row r="120" spans="1:7">
      <c r="A120" s="23"/>
      <c r="B120" s="24" t="s">
        <v>143</v>
      </c>
      <c r="C120" s="13"/>
    </row>
    <row r="121" spans="1:7" ht="45">
      <c r="A121" s="23"/>
      <c r="B121" s="24" t="s">
        <v>146</v>
      </c>
      <c r="C121" s="33" t="s">
        <v>156</v>
      </c>
      <c r="D121" s="34">
        <v>25000000</v>
      </c>
      <c r="E121" s="33"/>
    </row>
    <row r="122" spans="1:7" ht="45">
      <c r="A122" s="23"/>
      <c r="B122" s="24" t="s">
        <v>139</v>
      </c>
      <c r="C122" s="33" t="s">
        <v>154</v>
      </c>
      <c r="D122" s="37">
        <f>E116+Powiaty!F23</f>
        <v>244094</v>
      </c>
      <c r="E122" s="33"/>
    </row>
    <row r="123" spans="1:7">
      <c r="A123" s="23"/>
      <c r="B123" s="24" t="s">
        <v>140</v>
      </c>
      <c r="C123" s="33"/>
      <c r="D123" s="34"/>
      <c r="E123" s="33"/>
    </row>
    <row r="124" spans="1:7">
      <c r="A124" s="23"/>
      <c r="B124" s="24" t="s">
        <v>150</v>
      </c>
      <c r="C124" s="13"/>
    </row>
    <row r="125" spans="1:7">
      <c r="A125" s="23"/>
      <c r="B125" s="24" t="s">
        <v>151</v>
      </c>
      <c r="C125" s="13"/>
    </row>
    <row r="126" spans="1:7">
      <c r="A126" s="23"/>
      <c r="B126" s="24" t="s">
        <v>145</v>
      </c>
      <c r="C126" s="13"/>
    </row>
    <row r="127" spans="1:7">
      <c r="A127" s="23"/>
      <c r="B127" s="24" t="s">
        <v>148</v>
      </c>
      <c r="C127" s="13"/>
      <c r="E127" s="31"/>
    </row>
    <row r="128" spans="1:7">
      <c r="A128" s="23"/>
      <c r="B128" s="24" t="s">
        <v>149</v>
      </c>
      <c r="C128" s="13"/>
    </row>
    <row r="129" spans="1:3">
      <c r="A129" s="23"/>
      <c r="B129" s="24" t="s">
        <v>152</v>
      </c>
      <c r="C129" s="13"/>
    </row>
    <row r="130" spans="1:3">
      <c r="A130" s="23"/>
      <c r="B130" s="4"/>
      <c r="C130" s="13"/>
    </row>
    <row r="131" spans="1:3">
      <c r="A131" s="23"/>
      <c r="B131" s="4"/>
      <c r="C131" s="13"/>
    </row>
    <row r="132" spans="1:3">
      <c r="A132" s="23"/>
      <c r="B132" s="4"/>
      <c r="C132" s="13"/>
    </row>
    <row r="133" spans="1:3">
      <c r="A133" s="23"/>
      <c r="B133" s="4"/>
    </row>
    <row r="134" spans="1:3">
      <c r="A134" s="23"/>
      <c r="B134" s="4"/>
    </row>
    <row r="135" spans="1:3">
      <c r="A135" s="23"/>
      <c r="B135" s="4"/>
    </row>
    <row r="136" spans="1:3">
      <c r="A136" s="23"/>
      <c r="B136" s="4"/>
    </row>
    <row r="137" spans="1:3">
      <c r="A137" s="23"/>
      <c r="B137" s="4"/>
    </row>
    <row r="138" spans="1:3">
      <c r="A138" s="23"/>
      <c r="B138" s="4"/>
    </row>
    <row r="139" spans="1:3">
      <c r="A139" s="23"/>
      <c r="B139" s="4"/>
    </row>
    <row r="140" spans="1:3">
      <c r="A140" s="23"/>
      <c r="B140" s="4"/>
    </row>
    <row r="141" spans="1:3">
      <c r="A141" s="23"/>
      <c r="B141" s="4"/>
    </row>
    <row r="142" spans="1:3">
      <c r="A142" s="23"/>
      <c r="B142" s="4"/>
    </row>
    <row r="143" spans="1:3">
      <c r="A143" s="23">
        <v>136</v>
      </c>
      <c r="B143" s="4"/>
    </row>
    <row r="144" spans="1:3">
      <c r="A144" s="23">
        <v>137</v>
      </c>
      <c r="B144" s="4"/>
    </row>
    <row r="145" spans="1:2">
      <c r="A145" s="23">
        <v>138</v>
      </c>
      <c r="B145" s="4"/>
    </row>
    <row r="146" spans="1:2">
      <c r="A146" s="23">
        <v>139</v>
      </c>
      <c r="B146" s="4"/>
    </row>
    <row r="147" spans="1:2">
      <c r="A147" s="23">
        <v>140</v>
      </c>
      <c r="B147" s="4"/>
    </row>
    <row r="148" spans="1:2">
      <c r="A148" s="23">
        <v>141</v>
      </c>
      <c r="B148" s="4"/>
    </row>
    <row r="149" spans="1:2">
      <c r="A149" s="23">
        <v>142</v>
      </c>
      <c r="B149" s="4"/>
    </row>
    <row r="150" spans="1:2">
      <c r="A150" s="23">
        <v>143</v>
      </c>
      <c r="B150" s="4"/>
    </row>
    <row r="151" spans="1:2">
      <c r="A151" s="23">
        <v>144</v>
      </c>
      <c r="B151" s="4"/>
    </row>
    <row r="152" spans="1:2">
      <c r="A152" s="23">
        <v>145</v>
      </c>
      <c r="B152" s="4"/>
    </row>
    <row r="153" spans="1:2">
      <c r="A153" s="23">
        <v>146</v>
      </c>
      <c r="B153" s="4"/>
    </row>
    <row r="154" spans="1:2">
      <c r="A154" s="23">
        <v>147</v>
      </c>
      <c r="B154" s="4"/>
    </row>
    <row r="155" spans="1:2">
      <c r="A155" s="23">
        <v>148</v>
      </c>
      <c r="B155" s="4"/>
    </row>
    <row r="156" spans="1:2">
      <c r="A156" s="23">
        <v>149</v>
      </c>
      <c r="B156" s="4"/>
    </row>
    <row r="157" spans="1:2">
      <c r="A157" s="23">
        <v>150</v>
      </c>
      <c r="B157" s="4"/>
    </row>
    <row r="158" spans="1:2">
      <c r="A158" s="23">
        <v>151</v>
      </c>
      <c r="B158" s="4"/>
    </row>
    <row r="159" spans="1:2">
      <c r="A159" s="23">
        <v>152</v>
      </c>
      <c r="B159" s="4"/>
    </row>
    <row r="160" spans="1:2">
      <c r="A160" s="23">
        <v>153</v>
      </c>
      <c r="B160" s="4"/>
    </row>
    <row r="161" spans="1:2">
      <c r="A161" s="23">
        <v>154</v>
      </c>
      <c r="B161" s="4"/>
    </row>
    <row r="162" spans="1:2">
      <c r="A162" s="23">
        <v>155</v>
      </c>
      <c r="B162" s="4"/>
    </row>
    <row r="163" spans="1:2">
      <c r="A163" s="23">
        <v>156</v>
      </c>
      <c r="B163" s="4"/>
    </row>
    <row r="164" spans="1:2">
      <c r="A164" s="23">
        <v>157</v>
      </c>
      <c r="B164" s="4"/>
    </row>
    <row r="165" spans="1:2">
      <c r="A165" s="23">
        <v>158</v>
      </c>
      <c r="B165" s="4"/>
    </row>
    <row r="166" spans="1:2">
      <c r="A166" s="23">
        <v>159</v>
      </c>
      <c r="B166" s="4"/>
    </row>
    <row r="167" spans="1:2">
      <c r="A167" s="23">
        <v>160</v>
      </c>
      <c r="B167" s="4"/>
    </row>
    <row r="168" spans="1:2">
      <c r="A168" s="23">
        <v>161</v>
      </c>
      <c r="B168" s="4"/>
    </row>
    <row r="169" spans="1:2">
      <c r="A169" s="23">
        <v>162</v>
      </c>
      <c r="B169" s="4"/>
    </row>
    <row r="170" spans="1:2">
      <c r="A170" s="23">
        <v>163</v>
      </c>
      <c r="B170" s="4"/>
    </row>
    <row r="171" spans="1:2">
      <c r="A171" s="23">
        <v>166</v>
      </c>
      <c r="B171" s="4"/>
    </row>
    <row r="172" spans="1:2">
      <c r="A172" s="23">
        <v>167</v>
      </c>
      <c r="B172" s="4"/>
    </row>
    <row r="173" spans="1:2">
      <c r="A173" s="23">
        <v>168</v>
      </c>
      <c r="B173" s="4"/>
    </row>
    <row r="174" spans="1:2">
      <c r="A174" s="23">
        <v>169</v>
      </c>
      <c r="B174" s="4"/>
    </row>
    <row r="175" spans="1:2">
      <c r="A175" s="23">
        <v>170</v>
      </c>
      <c r="B175" s="4"/>
    </row>
    <row r="176" spans="1:2">
      <c r="A176" s="23">
        <v>171</v>
      </c>
      <c r="B176" s="4"/>
    </row>
    <row r="177" spans="1:2">
      <c r="A177" s="23">
        <v>172</v>
      </c>
      <c r="B177" s="4"/>
    </row>
    <row r="178" spans="1:2">
      <c r="A178" s="23">
        <v>173</v>
      </c>
      <c r="B178" s="4"/>
    </row>
    <row r="179" spans="1:2">
      <c r="A179" s="23">
        <v>174</v>
      </c>
      <c r="B179" s="4"/>
    </row>
    <row r="180" spans="1:2">
      <c r="A180" s="23">
        <v>175</v>
      </c>
      <c r="B180" s="4"/>
    </row>
    <row r="181" spans="1:2">
      <c r="A181" s="23">
        <v>176</v>
      </c>
      <c r="B181" s="4"/>
    </row>
    <row r="182" spans="1:2">
      <c r="A182" s="23">
        <v>177</v>
      </c>
      <c r="B182" s="4"/>
    </row>
    <row r="183" spans="1:2">
      <c r="A183" s="23">
        <v>178</v>
      </c>
      <c r="B183" s="4"/>
    </row>
    <row r="184" spans="1:2">
      <c r="A184" s="23">
        <v>179</v>
      </c>
      <c r="B184" s="4"/>
    </row>
    <row r="185" spans="1:2">
      <c r="A185" s="21">
        <v>180</v>
      </c>
      <c r="B185" s="22"/>
    </row>
    <row r="186" spans="1:2">
      <c r="A186" s="9">
        <v>181</v>
      </c>
      <c r="B186" s="2" t="s">
        <v>4</v>
      </c>
    </row>
  </sheetData>
  <autoFilter ref="B1:B186"/>
  <sortState ref="B2:H141">
    <sortCondition ref="B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5" workbookViewId="0">
      <selection activeCell="B29" sqref="B29:D29"/>
    </sheetView>
  </sheetViews>
  <sheetFormatPr defaultRowHeight="14.25"/>
  <cols>
    <col min="1" max="1" width="4.75" customWidth="1"/>
    <col min="2" max="2" width="23.875" customWidth="1"/>
    <col min="3" max="3" width="19.75" hidden="1" customWidth="1"/>
    <col min="4" max="4" width="18.5" style="17" customWidth="1"/>
    <col min="5" max="5" width="20.875" customWidth="1"/>
    <col min="6" max="6" width="17" customWidth="1"/>
    <col min="7" max="7" width="21.125" customWidth="1"/>
    <col min="8" max="8" width="20.625" style="12" customWidth="1"/>
  </cols>
  <sheetData>
    <row r="1" spans="1:8" ht="75">
      <c r="A1" s="9" t="s">
        <v>18</v>
      </c>
      <c r="B1" s="40" t="s">
        <v>158</v>
      </c>
      <c r="C1" s="9" t="s">
        <v>1</v>
      </c>
      <c r="D1" s="14" t="s">
        <v>159</v>
      </c>
      <c r="E1" s="14" t="s">
        <v>160</v>
      </c>
      <c r="F1" s="18" t="s">
        <v>138</v>
      </c>
      <c r="G1" s="38" t="s">
        <v>157</v>
      </c>
      <c r="H1" s="18" t="s">
        <v>155</v>
      </c>
    </row>
    <row r="2" spans="1:8" ht="15">
      <c r="A2" s="9">
        <v>1</v>
      </c>
      <c r="B2" s="1" t="s">
        <v>7</v>
      </c>
      <c r="C2" s="1">
        <v>0</v>
      </c>
      <c r="D2" s="25">
        <v>1015</v>
      </c>
      <c r="E2" s="25">
        <v>142</v>
      </c>
      <c r="F2" s="25">
        <f>D2+E2</f>
        <v>1157</v>
      </c>
      <c r="G2" s="36">
        <f>F2/$F$33</f>
        <v>4.7399772218899277E-3</v>
      </c>
      <c r="H2" s="32">
        <f>G2*$F$32</f>
        <v>118499.43054724819</v>
      </c>
    </row>
    <row r="3" spans="1:8" ht="15">
      <c r="A3" s="9">
        <v>2</v>
      </c>
      <c r="B3" s="1" t="s">
        <v>8</v>
      </c>
      <c r="C3" s="1">
        <v>0</v>
      </c>
      <c r="D3" s="25">
        <v>1187</v>
      </c>
      <c r="E3" s="25">
        <v>183</v>
      </c>
      <c r="F3" s="25">
        <f t="shared" ref="F3:F23" si="0">D3+E3</f>
        <v>1370</v>
      </c>
      <c r="G3" s="36">
        <f t="shared" ref="G3:G22" si="1">F3/$F$33</f>
        <v>5.6125918703450314E-3</v>
      </c>
      <c r="H3" s="32">
        <f t="shared" ref="H3:H23" si="2">G3*$F$32</f>
        <v>140314.79675862577</v>
      </c>
    </row>
    <row r="4" spans="1:8" ht="15">
      <c r="A4" s="9">
        <v>3</v>
      </c>
      <c r="B4" s="1" t="s">
        <v>16</v>
      </c>
      <c r="C4" s="1">
        <v>0</v>
      </c>
      <c r="D4" s="25">
        <v>1757</v>
      </c>
      <c r="E4" s="25">
        <v>310</v>
      </c>
      <c r="F4" s="25">
        <f t="shared" si="0"/>
        <v>2067</v>
      </c>
      <c r="G4" s="36">
        <f t="shared" si="1"/>
        <v>8.4680491941629046E-3</v>
      </c>
      <c r="H4" s="32">
        <f t="shared" si="2"/>
        <v>211701.22985407262</v>
      </c>
    </row>
    <row r="5" spans="1:8" ht="15">
      <c r="A5" s="9">
        <v>4</v>
      </c>
      <c r="B5" s="1" t="s">
        <v>9</v>
      </c>
      <c r="C5" s="1">
        <v>0</v>
      </c>
      <c r="D5" s="25">
        <v>2499</v>
      </c>
      <c r="E5" s="25">
        <v>324</v>
      </c>
      <c r="F5" s="25">
        <f t="shared" si="0"/>
        <v>2823</v>
      </c>
      <c r="G5" s="36">
        <f t="shared" si="1"/>
        <v>1.1565216678820454E-2</v>
      </c>
      <c r="H5" s="32">
        <f t="shared" si="2"/>
        <v>289130.41697051137</v>
      </c>
    </row>
    <row r="6" spans="1:8" ht="15">
      <c r="A6" s="9">
        <v>5</v>
      </c>
      <c r="B6" s="1" t="s">
        <v>15</v>
      </c>
      <c r="C6" s="1">
        <v>0</v>
      </c>
      <c r="D6" s="25">
        <v>1437</v>
      </c>
      <c r="E6" s="25">
        <v>163</v>
      </c>
      <c r="F6" s="25">
        <f t="shared" si="0"/>
        <v>1600</v>
      </c>
      <c r="G6" s="36">
        <f t="shared" si="1"/>
        <v>6.5548518193810582E-3</v>
      </c>
      <c r="H6" s="32">
        <f t="shared" si="2"/>
        <v>163871.29548452646</v>
      </c>
    </row>
    <row r="7" spans="1:8" ht="15">
      <c r="A7" s="9">
        <v>6</v>
      </c>
      <c r="B7" s="1" t="s">
        <v>11</v>
      </c>
      <c r="C7" s="1">
        <v>0</v>
      </c>
      <c r="D7" s="25">
        <v>1484</v>
      </c>
      <c r="E7" s="25">
        <v>210</v>
      </c>
      <c r="F7" s="25">
        <f t="shared" si="0"/>
        <v>1694</v>
      </c>
      <c r="G7" s="36">
        <f t="shared" si="1"/>
        <v>6.9399493637696949E-3</v>
      </c>
      <c r="H7" s="32">
        <f t="shared" si="2"/>
        <v>173498.73409424236</v>
      </c>
    </row>
    <row r="8" spans="1:8" ht="15">
      <c r="A8" s="9">
        <v>7</v>
      </c>
      <c r="B8" s="1" t="s">
        <v>14</v>
      </c>
      <c r="C8" s="1">
        <v>0</v>
      </c>
      <c r="D8" s="25">
        <v>855</v>
      </c>
      <c r="E8" s="25">
        <v>135</v>
      </c>
      <c r="F8" s="25">
        <f t="shared" si="0"/>
        <v>990</v>
      </c>
      <c r="G8" s="36">
        <f t="shared" si="1"/>
        <v>4.0558145632420299E-3</v>
      </c>
      <c r="H8" s="32">
        <f t="shared" si="2"/>
        <v>101395.36408105075</v>
      </c>
    </row>
    <row r="9" spans="1:8" ht="15">
      <c r="A9" s="9">
        <v>8</v>
      </c>
      <c r="B9" s="1" t="s">
        <v>20</v>
      </c>
      <c r="C9" s="1">
        <v>0</v>
      </c>
      <c r="D9" s="25">
        <v>3355</v>
      </c>
      <c r="E9" s="25">
        <v>435</v>
      </c>
      <c r="F9" s="25">
        <f t="shared" si="0"/>
        <v>3790</v>
      </c>
      <c r="G9" s="36">
        <f t="shared" si="1"/>
        <v>1.5526805247158881E-2</v>
      </c>
      <c r="H9" s="32">
        <f t="shared" si="2"/>
        <v>388170.13117897202</v>
      </c>
    </row>
    <row r="10" spans="1:8" ht="15">
      <c r="A10" s="9">
        <v>9</v>
      </c>
      <c r="B10" s="1" t="s">
        <v>19</v>
      </c>
      <c r="C10" s="1">
        <v>0</v>
      </c>
      <c r="D10" s="25">
        <v>79</v>
      </c>
      <c r="E10" s="25">
        <v>58</v>
      </c>
      <c r="F10" s="25">
        <f t="shared" si="0"/>
        <v>137</v>
      </c>
      <c r="G10" s="36">
        <f t="shared" si="1"/>
        <v>5.6125918703450305E-4</v>
      </c>
      <c r="H10" s="32">
        <f t="shared" si="2"/>
        <v>14031.479675862576</v>
      </c>
    </row>
    <row r="11" spans="1:8" ht="15">
      <c r="A11" s="9">
        <v>10</v>
      </c>
      <c r="B11" s="1" t="s">
        <v>3</v>
      </c>
      <c r="C11" s="1">
        <v>0</v>
      </c>
      <c r="D11" s="25">
        <v>516</v>
      </c>
      <c r="E11" s="25">
        <v>46</v>
      </c>
      <c r="F11" s="25">
        <f t="shared" si="0"/>
        <v>562</v>
      </c>
      <c r="G11" s="36">
        <f t="shared" si="1"/>
        <v>2.3023917015575967E-3</v>
      </c>
      <c r="H11" s="32">
        <f t="shared" si="2"/>
        <v>57559.792538939917</v>
      </c>
    </row>
    <row r="12" spans="1:8" ht="15">
      <c r="A12" s="9">
        <v>11</v>
      </c>
      <c r="B12" s="1" t="s">
        <v>12</v>
      </c>
      <c r="C12" s="1">
        <v>0</v>
      </c>
      <c r="D12" s="25">
        <v>1744</v>
      </c>
      <c r="E12" s="25">
        <v>220</v>
      </c>
      <c r="F12" s="25">
        <f t="shared" si="0"/>
        <v>1964</v>
      </c>
      <c r="G12" s="36">
        <f t="shared" si="1"/>
        <v>8.0460806082902486E-3</v>
      </c>
      <c r="H12" s="32">
        <f t="shared" si="2"/>
        <v>201152.01520725622</v>
      </c>
    </row>
    <row r="13" spans="1:8" ht="15">
      <c r="A13" s="9">
        <v>12</v>
      </c>
      <c r="B13" s="1" t="s">
        <v>5</v>
      </c>
      <c r="C13" s="1">
        <v>0</v>
      </c>
      <c r="D13" s="25">
        <v>1471</v>
      </c>
      <c r="E13" s="25">
        <v>298</v>
      </c>
      <c r="F13" s="25">
        <f t="shared" si="0"/>
        <v>1769</v>
      </c>
      <c r="G13" s="36">
        <f t="shared" si="1"/>
        <v>7.2472080428031826E-3</v>
      </c>
      <c r="H13" s="32">
        <f t="shared" si="2"/>
        <v>181180.20107007958</v>
      </c>
    </row>
    <row r="14" spans="1:8" ht="15">
      <c r="A14" s="9">
        <v>13</v>
      </c>
      <c r="B14" s="1" t="s">
        <v>17</v>
      </c>
      <c r="C14" s="1">
        <v>0</v>
      </c>
      <c r="D14" s="25">
        <v>1089</v>
      </c>
      <c r="E14" s="25">
        <v>126</v>
      </c>
      <c r="F14" s="25">
        <f t="shared" si="0"/>
        <v>1215</v>
      </c>
      <c r="G14" s="36">
        <f t="shared" si="1"/>
        <v>4.9775906003424906E-3</v>
      </c>
      <c r="H14" s="32">
        <f t="shared" si="2"/>
        <v>124439.76500856226</v>
      </c>
    </row>
    <row r="15" spans="1:8" ht="15">
      <c r="A15" s="9">
        <v>14</v>
      </c>
      <c r="B15" s="1" t="s">
        <v>6</v>
      </c>
      <c r="C15" s="1">
        <v>0</v>
      </c>
      <c r="D15" s="25">
        <v>1239</v>
      </c>
      <c r="E15" s="25">
        <v>194</v>
      </c>
      <c r="F15" s="25">
        <f t="shared" si="0"/>
        <v>1433</v>
      </c>
      <c r="G15" s="36">
        <f t="shared" si="1"/>
        <v>5.8706891607331604E-3</v>
      </c>
      <c r="H15" s="32">
        <f t="shared" si="2"/>
        <v>146767.229018329</v>
      </c>
    </row>
    <row r="16" spans="1:8" ht="15">
      <c r="A16" s="9">
        <v>15</v>
      </c>
      <c r="B16" s="1" t="s">
        <v>10</v>
      </c>
      <c r="C16" s="1">
        <v>0</v>
      </c>
      <c r="D16" s="25">
        <v>4241</v>
      </c>
      <c r="E16" s="25">
        <v>446</v>
      </c>
      <c r="F16" s="25">
        <f t="shared" si="0"/>
        <v>4687</v>
      </c>
      <c r="G16" s="36">
        <f t="shared" si="1"/>
        <v>1.9201619048399388E-2</v>
      </c>
      <c r="H16" s="32">
        <f t="shared" si="2"/>
        <v>480040.47620998468</v>
      </c>
    </row>
    <row r="17" spans="1:8" ht="15">
      <c r="A17" s="9">
        <v>16</v>
      </c>
      <c r="B17" s="1" t="s">
        <v>13</v>
      </c>
      <c r="C17" s="1">
        <v>0</v>
      </c>
      <c r="D17" s="25">
        <v>3294</v>
      </c>
      <c r="E17" s="25">
        <v>474</v>
      </c>
      <c r="F17" s="25">
        <f t="shared" si="0"/>
        <v>3768</v>
      </c>
      <c r="G17" s="36">
        <f t="shared" si="1"/>
        <v>1.5436676034642391E-2</v>
      </c>
      <c r="H17" s="32">
        <f t="shared" si="2"/>
        <v>385916.90086605976</v>
      </c>
    </row>
    <row r="18" spans="1:8" ht="15">
      <c r="A18" s="9">
        <v>17</v>
      </c>
      <c r="B18" s="1" t="s">
        <v>21</v>
      </c>
      <c r="C18" s="1">
        <v>0</v>
      </c>
      <c r="D18" s="25">
        <v>1759</v>
      </c>
      <c r="E18" s="25">
        <v>214</v>
      </c>
      <c r="F18" s="25">
        <f t="shared" si="0"/>
        <v>1973</v>
      </c>
      <c r="G18" s="36">
        <f t="shared" si="1"/>
        <v>8.0829516497742671E-3</v>
      </c>
      <c r="H18" s="32">
        <f t="shared" si="2"/>
        <v>202073.79124435669</v>
      </c>
    </row>
    <row r="19" spans="1:8" ht="15">
      <c r="A19" s="9">
        <v>18</v>
      </c>
      <c r="B19" s="1" t="s">
        <v>2</v>
      </c>
      <c r="C19" s="1">
        <v>0</v>
      </c>
      <c r="D19" s="25">
        <v>1822</v>
      </c>
      <c r="E19" s="25">
        <v>222</v>
      </c>
      <c r="F19" s="25">
        <f t="shared" si="0"/>
        <v>2044</v>
      </c>
      <c r="G19" s="36">
        <f t="shared" si="1"/>
        <v>8.3738231992593025E-3</v>
      </c>
      <c r="H19" s="32">
        <f t="shared" si="2"/>
        <v>209345.57998148256</v>
      </c>
    </row>
    <row r="20" spans="1:8" ht="15">
      <c r="A20" s="9">
        <v>19</v>
      </c>
      <c r="B20" s="11" t="s">
        <v>80</v>
      </c>
      <c r="C20" s="11"/>
      <c r="D20" s="26"/>
      <c r="E20" s="25"/>
      <c r="F20" s="25">
        <f t="shared" si="0"/>
        <v>0</v>
      </c>
      <c r="G20" s="36">
        <f t="shared" si="1"/>
        <v>0</v>
      </c>
      <c r="H20" s="32">
        <f t="shared" si="2"/>
        <v>0</v>
      </c>
    </row>
    <row r="21" spans="1:8" ht="15">
      <c r="A21" s="9">
        <v>20</v>
      </c>
      <c r="B21" s="11" t="s">
        <v>54</v>
      </c>
      <c r="C21" s="11"/>
      <c r="D21" s="26"/>
      <c r="E21" s="25"/>
      <c r="F21" s="25">
        <f t="shared" si="0"/>
        <v>0</v>
      </c>
      <c r="G21" s="36">
        <f t="shared" si="1"/>
        <v>0</v>
      </c>
      <c r="H21" s="32">
        <f t="shared" si="2"/>
        <v>0</v>
      </c>
    </row>
    <row r="22" spans="1:8" ht="15">
      <c r="A22" s="9">
        <v>21</v>
      </c>
      <c r="B22" s="11" t="s">
        <v>116</v>
      </c>
      <c r="C22" s="11"/>
      <c r="D22" s="26"/>
      <c r="E22" s="25"/>
      <c r="F22" s="25">
        <f t="shared" si="0"/>
        <v>0</v>
      </c>
      <c r="G22" s="36">
        <f t="shared" si="1"/>
        <v>0</v>
      </c>
      <c r="H22" s="32">
        <f t="shared" si="2"/>
        <v>0</v>
      </c>
    </row>
    <row r="23" spans="1:8" ht="15">
      <c r="B23" s="2" t="s">
        <v>22</v>
      </c>
      <c r="C23" s="2">
        <v>0</v>
      </c>
      <c r="D23" s="27">
        <f>SUM(D2:D22)</f>
        <v>30843</v>
      </c>
      <c r="E23" s="27">
        <f>SUM(E2:E22)</f>
        <v>4200</v>
      </c>
      <c r="F23" s="27">
        <f t="shared" si="0"/>
        <v>35043</v>
      </c>
      <c r="G23" s="39">
        <f>SUM(G2:G22)</f>
        <v>0.1435635451916065</v>
      </c>
      <c r="H23" s="32">
        <f t="shared" si="2"/>
        <v>3589088.6297901622</v>
      </c>
    </row>
    <row r="28" spans="1:8" ht="15">
      <c r="B28" s="44" t="s">
        <v>136</v>
      </c>
      <c r="C28" s="44"/>
      <c r="D28" s="45"/>
      <c r="E28" s="44"/>
      <c r="F28" s="44"/>
    </row>
    <row r="29" spans="1:8" ht="15">
      <c r="B29" s="44" t="s">
        <v>137</v>
      </c>
      <c r="C29" s="44"/>
      <c r="D29" s="45"/>
    </row>
    <row r="30" spans="1:8">
      <c r="B30" t="s">
        <v>139</v>
      </c>
    </row>
    <row r="31" spans="1:8">
      <c r="B31" t="s">
        <v>140</v>
      </c>
    </row>
    <row r="32" spans="1:8" ht="45">
      <c r="B32" t="s">
        <v>142</v>
      </c>
      <c r="E32" s="33" t="s">
        <v>156</v>
      </c>
      <c r="F32" s="35">
        <v>25000000</v>
      </c>
    </row>
    <row r="33" spans="2:6" ht="45">
      <c r="B33" t="s">
        <v>141</v>
      </c>
      <c r="E33" s="33" t="s">
        <v>154</v>
      </c>
      <c r="F33" s="43">
        <f>F23+Gminy!E116</f>
        <v>244094</v>
      </c>
    </row>
    <row r="34" spans="2:6" ht="15">
      <c r="B34" t="s">
        <v>143</v>
      </c>
      <c r="E34" s="33"/>
      <c r="F34" s="35"/>
    </row>
    <row r="35" spans="2:6">
      <c r="B35" t="s">
        <v>144</v>
      </c>
    </row>
    <row r="36" spans="2:6">
      <c r="B36" t="s">
        <v>145</v>
      </c>
    </row>
    <row r="37" spans="2:6">
      <c r="B37" t="s">
        <v>146</v>
      </c>
    </row>
    <row r="38" spans="2:6">
      <c r="B38" t="s">
        <v>147</v>
      </c>
    </row>
    <row r="39" spans="2:6">
      <c r="B39" t="s">
        <v>148</v>
      </c>
    </row>
    <row r="40" spans="2:6">
      <c r="B40" t="s">
        <v>149</v>
      </c>
    </row>
  </sheetData>
  <sortState ref="B2:E19">
    <sortCondition ref="B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Gminy</vt:lpstr>
      <vt:lpstr>Powiaty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msniadala</dc:creator>
  <cp:lastModifiedBy>Użytkownik systemu Windows</cp:lastModifiedBy>
  <dcterms:created xsi:type="dcterms:W3CDTF">2020-06-08T10:02:06Z</dcterms:created>
  <dcterms:modified xsi:type="dcterms:W3CDTF">2020-09-30T09:50:29Z</dcterms:modified>
</cp:coreProperties>
</file>