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Arkusz1!$A$1:$M$81</definedName>
    <definedName name="_xlnm.Print_Titles" localSheetId="0">Arkusz1!$6:$8</definedName>
  </definedNames>
  <calcPr calcId="145621"/>
</workbook>
</file>

<file path=xl/calcChain.xml><?xml version="1.0" encoding="utf-8"?>
<calcChain xmlns="http://schemas.openxmlformats.org/spreadsheetml/2006/main">
  <c r="E39" i="1" l="1"/>
  <c r="E22" i="1"/>
  <c r="E18" i="1"/>
  <c r="H71" i="1"/>
  <c r="E69" i="1"/>
  <c r="E67" i="1"/>
  <c r="E47" i="1"/>
  <c r="M22" i="1"/>
  <c r="G22" i="1"/>
  <c r="D35" i="1"/>
  <c r="D29" i="1"/>
  <c r="D28" i="1"/>
  <c r="D27" i="1"/>
  <c r="D25" i="1"/>
  <c r="D23" i="1"/>
  <c r="E14" i="1"/>
  <c r="E71" i="1" l="1"/>
  <c r="M71" i="1"/>
  <c r="K71" i="1"/>
  <c r="G71" i="1"/>
  <c r="G72" i="1" l="1"/>
  <c r="K72" i="1"/>
  <c r="J72" i="1"/>
  <c r="I72" i="1"/>
  <c r="H72" i="1"/>
  <c r="M72" i="1"/>
  <c r="I73" i="1" l="1"/>
  <c r="G73" i="1"/>
</calcChain>
</file>

<file path=xl/sharedStrings.xml><?xml version="1.0" encoding="utf-8"?>
<sst xmlns="http://schemas.openxmlformats.org/spreadsheetml/2006/main" count="176" uniqueCount="117">
  <si>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</si>
  <si>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</si>
  <si>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</si>
  <si>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</si>
  <si>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</si>
  <si>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</si>
  <si>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</si>
  <si>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</si>
  <si>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</si>
  <si>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</si>
  <si>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</si>
  <si>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</si>
  <si>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</si>
  <si>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</si>
  <si>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</si>
  <si>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</si>
  <si>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</si>
  <si>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</si>
  <si>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</si>
  <si>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</si>
  <si>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</si>
  <si>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</si>
  <si>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</si>
  <si>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</si>
  <si>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</si>
  <si>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</si>
  <si>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</si>
  <si>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</si>
  <si>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</si>
  <si>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</si>
  <si>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</si>
  <si>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</si>
  <si>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</si>
  <si>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</si>
  <si>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</si>
  <si>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</si>
  <si>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</si>
  <si>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</si>
  <si>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</si>
  <si>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</si>
  <si>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</si>
  <si>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</si>
  <si>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</si>
  <si>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</si>
  <si>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</si>
  <si>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</si>
  <si>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</si>
  <si>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</si>
  <si>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</si>
  <si>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</si>
  <si>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 xml:space="preserve">Preliminarz kosztów działania Zakładu Aktywności Zawodowej w Kołobrzegu w roku 2014 </t>
  </si>
  <si>
    <t>Dodatkowe wynagrodzenia roczne, odprawy emerytalne i pośmiertne oraz nagrody jubileuszowe</t>
  </si>
  <si>
    <t>energia elektryczna pozaprodukcyjna 50% wartości faktury</t>
  </si>
  <si>
    <t>ogrzewanie 50% wartości faktury</t>
  </si>
  <si>
    <t>woda i odbiór ścieków 50% wartości faktury</t>
  </si>
  <si>
    <t>usługi telekomunikacyjne 50% wartości faktury</t>
  </si>
  <si>
    <t>usługa monitoringu</t>
  </si>
  <si>
    <t>nadzór informatyczny</t>
  </si>
  <si>
    <t>lekarze specjaliści</t>
  </si>
  <si>
    <t>usługi porządkowe</t>
  </si>
  <si>
    <t xml:space="preserve">usługa bhp </t>
  </si>
  <si>
    <t>usługa przeglądu gaśnic</t>
  </si>
  <si>
    <t>raz na rok</t>
  </si>
  <si>
    <t>usługa pomiaru skuteczności ochrony przeciwporazeniowej</t>
  </si>
  <si>
    <t>usługa mycia samochodu</t>
  </si>
  <si>
    <t>ubezpieczenie 4 samochodów</t>
  </si>
  <si>
    <t>paliwo i kosmetyki samochodowe</t>
  </si>
  <si>
    <t>przeglądy i naprawy</t>
  </si>
  <si>
    <t>650 zł x 12 m-cy</t>
  </si>
  <si>
    <t>bilet m-ny dot przewozu niepełnosprawnych pracowników</t>
  </si>
  <si>
    <t>szkolenia wg. indywidualnych potrzeb personelu</t>
  </si>
  <si>
    <t>zakup cześci zamiennych, materiałów do bieżących napraw;
zakup drobnych narzędzi</t>
  </si>
  <si>
    <t>38 zatrudnionych na 0,55 etatu</t>
  </si>
  <si>
    <t>9 zatrudnionych na 0,80 etatu</t>
  </si>
  <si>
    <t>10 zatrudnionych na 0,25 etatu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</si>
  <si>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</si>
  <si>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</si>
  <si>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</si>
  <si>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19 osó/etatów</t>
  </si>
  <si>
    <t>8 osób x 50 zł</t>
  </si>
  <si>
    <t>2 000 zł x 12 m-cy</t>
  </si>
  <si>
    <t>745 zł x 12 m-cy</t>
  </si>
  <si>
    <t>Składki na ubezpieczenia społeczne należne od pracodawcy, składki na FGŚP i FP należne od pracodawcy, naliczone od kwot wymienionych w pkt 1-3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</si>
  <si>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</si>
  <si>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</si>
  <si>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</si>
  <si>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</si>
  <si>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</si>
  <si>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</si>
  <si>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</si>
  <si>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</si>
  <si>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</si>
  <si>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</si>
  <si>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</si>
  <si>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</si>
  <si>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</si>
  <si>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</si>
  <si>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</si>
  <si>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</si>
  <si>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Szkolenia osób niepełnosprawnych zaliczanych do znacznego lub umiarkowanego stopnia niepełnosprawności związane z przygotowaniem ich do pracy na otwartym rynku pracy lub z prowadzoną działalnością wytwórczą lub usługową zakładu</t>
  </si>
  <si>
    <t xml:space="preserve"> x 1500 zł x 12 m-cy = 
376 200 zł</t>
  </si>
  <si>
    <t xml:space="preserve"> x 1 500 zł x 12 m-cy = 
129 600 zł</t>
  </si>
  <si>
    <t xml:space="preserve">  x 1 500 zł x 3 m-ce = 
11 250 zł</t>
  </si>
  <si>
    <t xml:space="preserve"> x 1 500 zł x 12 m-cy = 
376 200 zł</t>
  </si>
  <si>
    <t>517 050 zł w tym refunfacja SODiIR 90% = 465 345 zł i środki ZAZ 10% = 51 705 zł</t>
  </si>
  <si>
    <t>517 050 zł w tym refunfacja SODiR 90% = 465 345 zł i środki ZAZ 10% = 51 705 zł</t>
  </si>
  <si>
    <t xml:space="preserve">                               Województwo</t>
  </si>
  <si>
    <t>basen
rehabilitacja ruchowa
rehabilitacja indywidualna</t>
  </si>
  <si>
    <t>szkolenie dla 47 pracowników niepełnosprawnych</t>
  </si>
  <si>
    <t xml:space="preserve">Załącznik Nr 2a do aneksu nr 16 z dnia …..……………………… 2014 r.
do umowy nr WZiPS-II/36/08 z dnia 27 czerwca 2008 r.
 </t>
  </si>
  <si>
    <t>3511 zł brutto (średnia płaca) x12 m-cy x 1 etat</t>
  </si>
  <si>
    <t>517 050 zł x 17,54% = 90 690,57 zł w tym refundacja SODiR 90% = 81 621,13 zł i ze środków ZAZ 10% = 
9 069,06 zł</t>
  </si>
  <si>
    <t>3 511 zł x 17os. 19,99% x 12 m-cy = 143 177,17 zł
3 511 zł x 2os. x 17,44% x 12 m-cy = 14 695,64 zł</t>
  </si>
  <si>
    <t>2 917,14 zł x 37,50% x 19 etatów personelu zakładu</t>
  </si>
  <si>
    <t>2 917,14 zł x 43,75% x 28,60 etatu os.niepełnosprawnych</t>
  </si>
  <si>
    <t>zakup samochodu do działu gastronomii</t>
  </si>
  <si>
    <t>517 050 zł x 17,54% = 90 690,57 zł w tym refundacja SODiR 90% = 81 621,51 zł i ze środków ZAZ 10% = 
9 069,06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</si>
</sst>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164" formatCode="#,##0.00\ &quot;zł&quot;"/>
    <numFmt numFmtId="165" formatCode="#,##0.00\ _z_ł"/>
  </numFmts>
  <fonts count="34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8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2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2" fillId="3" borderId="8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28" fillId="3" borderId="4" xfId="0" applyNumberFormat="1" applyFont="1" applyFill="1" applyBorder="1" applyAlignment="1">
      <alignment horizontal="center" vertical="center" wrapText="1" shrinkToFit="1"/>
    </xf>
    <xf numFmtId="0" fontId="28" fillId="3" borderId="1" xfId="0" applyFont="1" applyFill="1" applyBorder="1" applyAlignment="1">
      <alignment horizontal="right" vertical="center" wrapText="1" shrinkToFit="1"/>
    </xf>
    <xf numFmtId="0" fontId="28" fillId="3" borderId="1" xfId="0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 shrinkToFit="1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shrinkToFit="1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6" fontId="10" fillId="3" borderId="1" xfId="0" applyNumberFormat="1" applyFont="1" applyFill="1" applyBorder="1" applyAlignment="1">
      <alignment horizontal="center" vertical="center" wrapText="1" shrinkToFit="1"/>
    </xf>
    <xf numFmtId="165" fontId="16" fillId="5" borderId="1" xfId="0" applyNumberFormat="1" applyFont="1" applyFill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6" fillId="5" borderId="5" xfId="0" applyNumberFormat="1" applyFont="1" applyFill="1" applyBorder="1" applyAlignment="1">
      <alignment horizontal="center" vertical="center" wrapText="1" shrinkToFit="1"/>
    </xf>
    <xf numFmtId="164" fontId="22" fillId="0" borderId="0" xfId="0" applyNumberFormat="1" applyFont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164" fontId="16" fillId="5" borderId="1" xfId="0" applyNumberFormat="1" applyFont="1" applyFill="1" applyBorder="1" applyAlignment="1">
      <alignment horizontal="center" vertical="center" wrapText="1" shrinkToFit="1"/>
    </xf>
    <xf numFmtId="164" fontId="16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2" fillId="3" borderId="0" xfId="0" applyNumberFormat="1" applyFont="1" applyFill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2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5" fontId="5" fillId="0" borderId="0" xfId="0" applyNumberFormat="1" applyFont="1" applyAlignment="1">
      <alignment horizontal="right" vertical="top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6" fillId="3" borderId="0" xfId="0" applyNumberFormat="1" applyFont="1" applyFill="1" applyBorder="1" applyAlignment="1">
      <alignment horizontal="center" vertical="center" wrapText="1" shrinkToFit="1"/>
    </xf>
    <xf numFmtId="0" fontId="20" fillId="5" borderId="2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0" fillId="5" borderId="9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 wrapText="1"/>
    </xf>
    <xf numFmtId="164" fontId="22" fillId="5" borderId="3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5" fontId="23" fillId="3" borderId="2" xfId="0" applyNumberFormat="1" applyFont="1" applyFill="1" applyBorder="1" applyAlignment="1">
      <alignment horizontal="center" vertical="center"/>
    </xf>
    <xf numFmtId="164" fontId="3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left" vertical="center" wrapText="1" shrinkToFit="1"/>
    </xf>
    <xf numFmtId="0" fontId="24" fillId="5" borderId="14" xfId="0" applyFont="1" applyFill="1" applyBorder="1" applyAlignment="1">
      <alignment horizontal="left" vertical="center" wrapText="1" shrinkToFit="1"/>
    </xf>
    <xf numFmtId="0" fontId="24" fillId="5" borderId="4" xfId="0" applyFont="1" applyFill="1" applyBorder="1" applyAlignment="1">
      <alignment horizontal="left" vertical="center" wrapText="1" shrinkToFit="1"/>
    </xf>
    <xf numFmtId="164" fontId="24" fillId="5" borderId="9" xfId="0" applyNumberFormat="1" applyFont="1" applyFill="1" applyBorder="1" applyAlignment="1">
      <alignment horizontal="left" vertical="center" wrapText="1"/>
    </xf>
    <xf numFmtId="164" fontId="24" fillId="5" borderId="14" xfId="0" applyNumberFormat="1" applyFont="1" applyFill="1" applyBorder="1" applyAlignment="1">
      <alignment horizontal="left" vertical="center" wrapText="1"/>
    </xf>
    <xf numFmtId="164" fontId="24" fillId="5" borderId="4" xfId="0" applyNumberFormat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22" fillId="5" borderId="1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/>
    </xf>
    <xf numFmtId="165" fontId="23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5" fontId="13" fillId="3" borderId="0" xfId="0" applyNumberFormat="1" applyFont="1" applyFill="1" applyBorder="1" applyAlignment="1">
      <alignment horizontal="right" wrapText="1" shrinkToFi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23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32" fillId="3" borderId="0" xfId="0" applyNumberFormat="1" applyFont="1" applyFill="1" applyBorder="1" applyAlignment="1">
      <alignment horizontal="center" vertical="center" wrapText="1" shrinkToFit="1"/>
    </xf>
    <xf numFmtId="0" fontId="22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23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top" wrapText="1" shrinkToFi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 shrinkToFi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showRuler="0" view="pageBreakPreview" zoomScaleNormal="130" zoomScaleSheetLayoutView="100" zoomScalePageLayoutView="94" workbookViewId="0">
      <pane ySplit="7" topLeftCell="A67" activePane="bottomLeft" state="frozen"/>
      <selection pane="bottomLeft" activeCell="G76" sqref="G76:I81"/>
    </sheetView>
  </sheetViews>
  <sheetFormatPr defaultRowHeight="14.25"/>
  <cols>
    <col min="1" max="1" width="3.875" style="7" customWidth="1"/>
    <col min="2" max="2" width="23" style="3" customWidth="1"/>
    <col min="3" max="3" width="22" style="3" customWidth="1"/>
    <col min="4" max="4" width="15.87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0" customHeight="1">
      <c r="G1" s="118" t="s">
        <v>109</v>
      </c>
      <c r="H1" s="118"/>
      <c r="I1" s="118"/>
      <c r="J1" s="118"/>
      <c r="K1" s="118"/>
      <c r="L1" s="118"/>
      <c r="M1" s="118"/>
    </row>
    <row r="2" spans="1:17" ht="11.25" customHeight="1">
      <c r="B2" s="135"/>
      <c r="C2" s="135"/>
      <c r="I2" s="4" t="s">
        <v>4</v>
      </c>
    </row>
    <row r="3" spans="1:17" hidden="1"/>
    <row r="4" spans="1:17" ht="19.5">
      <c r="A4" s="150" t="s">
        <v>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50"/>
      <c r="M4" s="50"/>
    </row>
    <row r="5" spans="1:17" ht="10.5" customHeight="1">
      <c r="B5" s="2"/>
      <c r="C5" s="2"/>
      <c r="D5" s="2"/>
    </row>
    <row r="6" spans="1:17" s="1" customFormat="1" ht="96.75" customHeight="1">
      <c r="A6" s="13" t="s">
        <v>0</v>
      </c>
      <c r="B6" s="14" t="s">
        <v>17</v>
      </c>
      <c r="C6" s="14" t="s">
        <v>29</v>
      </c>
      <c r="D6" s="14" t="s">
        <v>1</v>
      </c>
      <c r="E6" s="15" t="s">
        <v>5</v>
      </c>
      <c r="F6" s="16" t="s">
        <v>7</v>
      </c>
      <c r="G6" s="17" t="s">
        <v>30</v>
      </c>
      <c r="H6" s="17" t="s">
        <v>41</v>
      </c>
      <c r="I6" s="17" t="s">
        <v>16</v>
      </c>
      <c r="J6" s="17" t="s">
        <v>22</v>
      </c>
      <c r="K6" s="17" t="s">
        <v>32</v>
      </c>
      <c r="L6" s="18" t="s">
        <v>8</v>
      </c>
      <c r="M6" s="17" t="s">
        <v>15</v>
      </c>
    </row>
    <row r="7" spans="1:17" s="8" customFormat="1" ht="12" customHeight="1">
      <c r="A7" s="19">
        <v>1</v>
      </c>
      <c r="B7" s="20">
        <v>2</v>
      </c>
      <c r="C7" s="20">
        <v>3</v>
      </c>
      <c r="D7" s="20">
        <v>4</v>
      </c>
      <c r="E7" s="21">
        <v>5</v>
      </c>
      <c r="F7" s="21">
        <v>5</v>
      </c>
      <c r="G7" s="22">
        <v>6</v>
      </c>
      <c r="H7" s="22">
        <v>7</v>
      </c>
      <c r="I7" s="22">
        <v>8</v>
      </c>
      <c r="J7" s="23">
        <v>9</v>
      </c>
      <c r="K7" s="23">
        <v>10</v>
      </c>
      <c r="L7" s="24">
        <v>12</v>
      </c>
      <c r="M7" s="23">
        <v>11</v>
      </c>
    </row>
    <row r="8" spans="1:17" s="8" customFormat="1" ht="14.25" customHeight="1">
      <c r="A8" s="19"/>
      <c r="B8" s="20"/>
      <c r="C8" s="20"/>
      <c r="D8" s="20"/>
      <c r="E8" s="25" t="s">
        <v>21</v>
      </c>
      <c r="F8" s="25"/>
      <c r="G8" s="153" t="s">
        <v>42</v>
      </c>
      <c r="H8" s="154"/>
      <c r="I8" s="26"/>
      <c r="J8" s="27"/>
      <c r="K8" s="27"/>
      <c r="L8" s="24"/>
      <c r="M8" s="27"/>
    </row>
    <row r="9" spans="1:17" s="8" customFormat="1" ht="19.5" customHeight="1">
      <c r="A9" s="19"/>
      <c r="B9" s="253" t="s">
        <v>18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5"/>
    </row>
    <row r="10" spans="1:17" s="1" customFormat="1" ht="42" customHeight="1">
      <c r="A10" s="151">
        <v>1</v>
      </c>
      <c r="B10" s="136" t="s">
        <v>38</v>
      </c>
      <c r="C10" s="137"/>
      <c r="D10" s="138"/>
      <c r="E10" s="131">
        <v>465345</v>
      </c>
      <c r="F10" s="51"/>
      <c r="G10" s="196">
        <v>0</v>
      </c>
      <c r="H10" s="131">
        <v>465345</v>
      </c>
      <c r="I10" s="157">
        <v>0</v>
      </c>
      <c r="J10" s="131">
        <v>0</v>
      </c>
      <c r="K10" s="187" t="s">
        <v>20</v>
      </c>
      <c r="L10" s="142"/>
      <c r="M10" s="223">
        <v>0</v>
      </c>
    </row>
    <row r="11" spans="1:17" s="1" customFormat="1" ht="31.5" customHeight="1">
      <c r="A11" s="152"/>
      <c r="B11" s="85" t="s">
        <v>72</v>
      </c>
      <c r="C11" s="86" t="s">
        <v>103</v>
      </c>
      <c r="D11" s="250" t="s">
        <v>104</v>
      </c>
      <c r="E11" s="181"/>
      <c r="F11" s="54"/>
      <c r="G11" s="197"/>
      <c r="H11" s="181"/>
      <c r="I11" s="189"/>
      <c r="J11" s="181"/>
      <c r="K11" s="188"/>
      <c r="L11" s="143"/>
      <c r="M11" s="242"/>
    </row>
    <row r="12" spans="1:17" s="1" customFormat="1" ht="33.75" customHeight="1">
      <c r="A12" s="152"/>
      <c r="B12" s="85" t="s">
        <v>73</v>
      </c>
      <c r="C12" s="86" t="s">
        <v>101</v>
      </c>
      <c r="D12" s="251"/>
      <c r="E12" s="181"/>
      <c r="F12" s="54"/>
      <c r="G12" s="197"/>
      <c r="H12" s="181"/>
      <c r="I12" s="189"/>
      <c r="J12" s="181"/>
      <c r="K12" s="188"/>
      <c r="L12" s="143"/>
      <c r="M12" s="242"/>
    </row>
    <row r="13" spans="1:17" s="1" customFormat="1" ht="34.5" customHeight="1">
      <c r="A13" s="152"/>
      <c r="B13" s="87" t="s">
        <v>74</v>
      </c>
      <c r="C13" s="86" t="s">
        <v>102</v>
      </c>
      <c r="D13" s="252"/>
      <c r="E13" s="191"/>
      <c r="F13" s="54"/>
      <c r="G13" s="197"/>
      <c r="H13" s="191"/>
      <c r="I13" s="190"/>
      <c r="J13" s="181"/>
      <c r="K13" s="188"/>
      <c r="L13" s="143"/>
      <c r="M13" s="242"/>
    </row>
    <row r="14" spans="1:17" s="1" customFormat="1" ht="20.25" customHeight="1">
      <c r="A14" s="151">
        <v>2</v>
      </c>
      <c r="B14" s="136" t="s">
        <v>9</v>
      </c>
      <c r="C14" s="137"/>
      <c r="D14" s="138"/>
      <c r="E14" s="131">
        <f>SUM(G14,M14)</f>
        <v>800508</v>
      </c>
      <c r="F14" s="28"/>
      <c r="G14" s="157">
        <v>589002</v>
      </c>
      <c r="H14" s="163" t="s">
        <v>20</v>
      </c>
      <c r="I14" s="157">
        <v>0</v>
      </c>
      <c r="J14" s="131">
        <v>0</v>
      </c>
      <c r="K14" s="187" t="s">
        <v>20</v>
      </c>
      <c r="L14" s="142" t="s">
        <v>6</v>
      </c>
      <c r="M14" s="223">
        <v>211506</v>
      </c>
      <c r="Q14" s="11"/>
    </row>
    <row r="15" spans="1:17" s="1" customFormat="1" ht="39.75" customHeight="1">
      <c r="A15" s="152"/>
      <c r="B15" s="68" t="s">
        <v>78</v>
      </c>
      <c r="C15" s="69" t="s">
        <v>110</v>
      </c>
      <c r="D15" s="67">
        <v>800508</v>
      </c>
      <c r="E15" s="198"/>
      <c r="F15" s="54"/>
      <c r="G15" s="133"/>
      <c r="H15" s="171"/>
      <c r="I15" s="132"/>
      <c r="J15" s="132"/>
      <c r="K15" s="188"/>
      <c r="L15" s="143"/>
      <c r="M15" s="242"/>
    </row>
    <row r="16" spans="1:17" s="1" customFormat="1" ht="36" customHeight="1">
      <c r="A16" s="180">
        <v>3</v>
      </c>
      <c r="B16" s="139" t="s">
        <v>51</v>
      </c>
      <c r="C16" s="140"/>
      <c r="D16" s="141"/>
      <c r="E16" s="194">
        <v>0</v>
      </c>
      <c r="F16" s="199"/>
      <c r="G16" s="185">
        <v>0</v>
      </c>
      <c r="H16" s="192" t="s">
        <v>20</v>
      </c>
      <c r="I16" s="185">
        <v>0</v>
      </c>
      <c r="J16" s="184">
        <v>0</v>
      </c>
      <c r="K16" s="182" t="s">
        <v>20</v>
      </c>
      <c r="L16" s="142" t="s">
        <v>6</v>
      </c>
      <c r="M16" s="258">
        <v>0</v>
      </c>
    </row>
    <row r="17" spans="1:13" s="1" customFormat="1" ht="16.5" customHeight="1">
      <c r="A17" s="180"/>
      <c r="B17" s="71" t="s">
        <v>6</v>
      </c>
      <c r="C17" s="71" t="s">
        <v>6</v>
      </c>
      <c r="D17" s="71">
        <v>0</v>
      </c>
      <c r="E17" s="195"/>
      <c r="F17" s="200"/>
      <c r="G17" s="190"/>
      <c r="H17" s="193"/>
      <c r="I17" s="186"/>
      <c r="J17" s="184"/>
      <c r="K17" s="183"/>
      <c r="L17" s="143"/>
      <c r="M17" s="258"/>
    </row>
    <row r="18" spans="1:13" s="1" customFormat="1" ht="48" customHeight="1">
      <c r="A18" s="151">
        <v>4</v>
      </c>
      <c r="B18" s="136" t="s">
        <v>82</v>
      </c>
      <c r="C18" s="137"/>
      <c r="D18" s="138"/>
      <c r="E18" s="194">
        <f>SUM(G18,H18)</f>
        <v>238799.46000000002</v>
      </c>
      <c r="F18" s="199"/>
      <c r="G18" s="144">
        <v>157177.95000000001</v>
      </c>
      <c r="H18" s="237">
        <v>81621.509999999995</v>
      </c>
      <c r="I18" s="185">
        <v>0</v>
      </c>
      <c r="J18" s="194">
        <v>0</v>
      </c>
      <c r="K18" s="29"/>
      <c r="L18" s="142" t="s">
        <v>6</v>
      </c>
      <c r="M18" s="237">
        <v>0</v>
      </c>
    </row>
    <row r="19" spans="1:13" s="1" customFormat="1" ht="87" customHeight="1">
      <c r="A19" s="152"/>
      <c r="B19" s="71" t="s">
        <v>10</v>
      </c>
      <c r="C19" s="71" t="s">
        <v>111</v>
      </c>
      <c r="D19" s="71">
        <v>90690.19</v>
      </c>
      <c r="E19" s="233"/>
      <c r="F19" s="200"/>
      <c r="G19" s="145"/>
      <c r="H19" s="238"/>
      <c r="I19" s="132"/>
      <c r="J19" s="132"/>
      <c r="K19" s="91">
        <v>0</v>
      </c>
      <c r="L19" s="143"/>
      <c r="M19" s="241"/>
    </row>
    <row r="20" spans="1:13" s="1" customFormat="1" ht="87" customHeight="1">
      <c r="A20" s="152"/>
      <c r="B20" s="71" t="s">
        <v>11</v>
      </c>
      <c r="C20" s="71" t="s">
        <v>112</v>
      </c>
      <c r="D20" s="71">
        <v>157872.81</v>
      </c>
      <c r="E20" s="233"/>
      <c r="F20" s="200"/>
      <c r="G20" s="145"/>
      <c r="H20" s="238"/>
      <c r="I20" s="132"/>
      <c r="J20" s="132"/>
      <c r="K20" s="49" t="s">
        <v>20</v>
      </c>
      <c r="L20" s="143"/>
      <c r="M20" s="241"/>
    </row>
    <row r="21" spans="1:13" s="1" customFormat="1" ht="37.5" customHeight="1">
      <c r="A21" s="152"/>
      <c r="B21" s="71" t="s">
        <v>12</v>
      </c>
      <c r="C21" s="71" t="s">
        <v>6</v>
      </c>
      <c r="D21" s="71">
        <v>0</v>
      </c>
      <c r="E21" s="195"/>
      <c r="F21" s="200"/>
      <c r="G21" s="145"/>
      <c r="H21" s="239"/>
      <c r="I21" s="190"/>
      <c r="J21" s="190"/>
      <c r="K21" s="49" t="s">
        <v>20</v>
      </c>
      <c r="L21" s="143"/>
      <c r="M21" s="241"/>
    </row>
    <row r="22" spans="1:13" s="1" customFormat="1" ht="24.75" customHeight="1">
      <c r="A22" s="94">
        <v>5</v>
      </c>
      <c r="B22" s="136" t="s">
        <v>31</v>
      </c>
      <c r="C22" s="137"/>
      <c r="D22" s="138"/>
      <c r="E22" s="131">
        <f>SUM(D23:D38)</f>
        <v>84720.639999999999</v>
      </c>
      <c r="F22" s="28"/>
      <c r="G22" s="111">
        <f>SUM(G23:G38)</f>
        <v>46132.639999999999</v>
      </c>
      <c r="H22" s="163" t="s">
        <v>20</v>
      </c>
      <c r="I22" s="157">
        <v>0</v>
      </c>
      <c r="J22" s="131">
        <v>0</v>
      </c>
      <c r="K22" s="257" t="s">
        <v>20</v>
      </c>
      <c r="L22" s="30"/>
      <c r="M22" s="112">
        <f>SUM(M23:M38)</f>
        <v>38588</v>
      </c>
    </row>
    <row r="23" spans="1:13" s="1" customFormat="1" ht="32.25" customHeight="1">
      <c r="A23" s="94" t="s">
        <v>83</v>
      </c>
      <c r="B23" s="178" t="s">
        <v>52</v>
      </c>
      <c r="C23" s="179"/>
      <c r="D23" s="79">
        <f>SUM(G23,M23)</f>
        <v>14400</v>
      </c>
      <c r="E23" s="132"/>
      <c r="F23" s="31"/>
      <c r="G23" s="110">
        <v>6400</v>
      </c>
      <c r="H23" s="133"/>
      <c r="I23" s="132"/>
      <c r="J23" s="132"/>
      <c r="K23" s="251"/>
      <c r="L23" s="53"/>
      <c r="M23" s="113">
        <v>8000</v>
      </c>
    </row>
    <row r="24" spans="1:13" s="1" customFormat="1" ht="20.25" customHeight="1">
      <c r="A24" s="94" t="s">
        <v>84</v>
      </c>
      <c r="B24" s="178" t="s">
        <v>53</v>
      </c>
      <c r="C24" s="179"/>
      <c r="D24" s="79">
        <v>15000</v>
      </c>
      <c r="E24" s="132"/>
      <c r="F24" s="31"/>
      <c r="G24" s="110">
        <v>10000</v>
      </c>
      <c r="H24" s="133"/>
      <c r="I24" s="132"/>
      <c r="J24" s="132"/>
      <c r="K24" s="251"/>
      <c r="L24" s="62"/>
      <c r="M24" s="113">
        <v>5000</v>
      </c>
    </row>
    <row r="25" spans="1:13" s="1" customFormat="1" ht="21" customHeight="1">
      <c r="A25" s="94" t="s">
        <v>85</v>
      </c>
      <c r="B25" s="178" t="s">
        <v>43</v>
      </c>
      <c r="C25" s="179"/>
      <c r="D25" s="79">
        <f>SUM(G25,M25)</f>
        <v>1440</v>
      </c>
      <c r="E25" s="132"/>
      <c r="F25" s="31"/>
      <c r="G25" s="110">
        <v>1440</v>
      </c>
      <c r="H25" s="133"/>
      <c r="I25" s="132"/>
      <c r="J25" s="132"/>
      <c r="K25" s="251"/>
      <c r="L25" s="62"/>
      <c r="M25" s="113">
        <v>0</v>
      </c>
    </row>
    <row r="26" spans="1:13" s="1" customFormat="1" ht="21.75" customHeight="1">
      <c r="A26" s="94" t="s">
        <v>86</v>
      </c>
      <c r="B26" s="178" t="s">
        <v>44</v>
      </c>
      <c r="C26" s="179"/>
      <c r="D26" s="79">
        <v>1800</v>
      </c>
      <c r="E26" s="132"/>
      <c r="F26" s="31"/>
      <c r="G26" s="110">
        <v>800</v>
      </c>
      <c r="H26" s="133"/>
      <c r="I26" s="132"/>
      <c r="J26" s="132"/>
      <c r="K26" s="251"/>
      <c r="L26" s="62"/>
      <c r="M26" s="113">
        <v>1000</v>
      </c>
    </row>
    <row r="27" spans="1:13" s="1" customFormat="1" ht="21.75" customHeight="1">
      <c r="A27" s="94" t="s">
        <v>87</v>
      </c>
      <c r="B27" s="178" t="s">
        <v>45</v>
      </c>
      <c r="C27" s="179"/>
      <c r="D27" s="79">
        <f>SUM(G27,M27)</f>
        <v>5000</v>
      </c>
      <c r="E27" s="132"/>
      <c r="F27" s="31"/>
      <c r="G27" s="110">
        <v>2000</v>
      </c>
      <c r="H27" s="133"/>
      <c r="I27" s="132"/>
      <c r="J27" s="132"/>
      <c r="K27" s="251"/>
      <c r="L27" s="53"/>
      <c r="M27" s="113">
        <v>3000</v>
      </c>
    </row>
    <row r="28" spans="1:13" s="1" customFormat="1" ht="21.75" customHeight="1">
      <c r="A28" s="94" t="s">
        <v>88</v>
      </c>
      <c r="B28" s="178" t="s">
        <v>54</v>
      </c>
      <c r="C28" s="179"/>
      <c r="D28" s="79">
        <f>SUM(G28,M28)</f>
        <v>10000</v>
      </c>
      <c r="E28" s="132"/>
      <c r="F28" s="31"/>
      <c r="G28" s="110">
        <v>7000</v>
      </c>
      <c r="H28" s="133"/>
      <c r="I28" s="132"/>
      <c r="J28" s="132"/>
      <c r="K28" s="251"/>
      <c r="L28" s="53"/>
      <c r="M28" s="113">
        <v>3000</v>
      </c>
    </row>
    <row r="29" spans="1:13" s="1" customFormat="1" ht="21.75" customHeight="1">
      <c r="A29" s="94" t="s">
        <v>89</v>
      </c>
      <c r="B29" s="178" t="s">
        <v>55</v>
      </c>
      <c r="C29" s="179"/>
      <c r="D29" s="79">
        <f>SUM(G29,M29)</f>
        <v>2650</v>
      </c>
      <c r="E29" s="132"/>
      <c r="F29" s="31"/>
      <c r="G29" s="110">
        <v>550</v>
      </c>
      <c r="H29" s="133"/>
      <c r="I29" s="132"/>
      <c r="J29" s="132"/>
      <c r="K29" s="251"/>
      <c r="L29" s="62"/>
      <c r="M29" s="113">
        <v>2100</v>
      </c>
    </row>
    <row r="30" spans="1:13" s="1" customFormat="1" ht="21" customHeight="1">
      <c r="A30" s="94" t="s">
        <v>90</v>
      </c>
      <c r="B30" s="178" t="s">
        <v>56</v>
      </c>
      <c r="C30" s="179"/>
      <c r="D30" s="79">
        <v>1440</v>
      </c>
      <c r="E30" s="132"/>
      <c r="F30" s="31"/>
      <c r="G30" s="110">
        <v>720</v>
      </c>
      <c r="H30" s="133"/>
      <c r="I30" s="132"/>
      <c r="J30" s="132"/>
      <c r="K30" s="251"/>
      <c r="L30" s="53"/>
      <c r="M30" s="113">
        <v>720</v>
      </c>
    </row>
    <row r="31" spans="1:13" s="1" customFormat="1" ht="22.5" customHeight="1">
      <c r="A31" s="94" t="s">
        <v>91</v>
      </c>
      <c r="B31" s="178" t="s">
        <v>57</v>
      </c>
      <c r="C31" s="179"/>
      <c r="D31" s="79">
        <v>3600</v>
      </c>
      <c r="E31" s="132"/>
      <c r="F31" s="31"/>
      <c r="G31" s="110">
        <v>1800</v>
      </c>
      <c r="H31" s="133"/>
      <c r="I31" s="132"/>
      <c r="J31" s="132"/>
      <c r="K31" s="251"/>
      <c r="L31" s="53"/>
      <c r="M31" s="98">
        <v>1800</v>
      </c>
    </row>
    <row r="32" spans="1:13" s="1" customFormat="1" ht="36.75" customHeight="1">
      <c r="A32" s="94" t="s">
        <v>92</v>
      </c>
      <c r="B32" s="73" t="s">
        <v>46</v>
      </c>
      <c r="C32" s="78" t="s">
        <v>79</v>
      </c>
      <c r="D32" s="79">
        <v>400</v>
      </c>
      <c r="E32" s="132"/>
      <c r="F32" s="31"/>
      <c r="G32" s="110">
        <v>400</v>
      </c>
      <c r="H32" s="133"/>
      <c r="I32" s="132"/>
      <c r="J32" s="132"/>
      <c r="K32" s="251"/>
      <c r="L32" s="53"/>
      <c r="M32" s="113">
        <v>0</v>
      </c>
    </row>
    <row r="33" spans="1:16" s="1" customFormat="1" ht="24" customHeight="1">
      <c r="A33" s="94" t="s">
        <v>93</v>
      </c>
      <c r="B33" s="178" t="s">
        <v>58</v>
      </c>
      <c r="C33" s="179"/>
      <c r="D33" s="79">
        <v>9500</v>
      </c>
      <c r="E33" s="132"/>
      <c r="F33" s="31"/>
      <c r="G33" s="110">
        <v>6000</v>
      </c>
      <c r="H33" s="133"/>
      <c r="I33" s="132"/>
      <c r="J33" s="132"/>
      <c r="K33" s="251"/>
      <c r="L33" s="53"/>
      <c r="M33" s="113">
        <v>3500</v>
      </c>
    </row>
    <row r="34" spans="1:16" s="1" customFormat="1" ht="45" customHeight="1">
      <c r="A34" s="94" t="s">
        <v>94</v>
      </c>
      <c r="B34" s="267" t="s">
        <v>107</v>
      </c>
      <c r="C34" s="268"/>
      <c r="D34" s="79">
        <v>15490.64</v>
      </c>
      <c r="E34" s="132"/>
      <c r="F34" s="31"/>
      <c r="G34" s="110">
        <v>9022.64</v>
      </c>
      <c r="H34" s="133"/>
      <c r="I34" s="132"/>
      <c r="J34" s="132"/>
      <c r="K34" s="251"/>
      <c r="L34" s="53"/>
      <c r="M34" s="113">
        <v>6468</v>
      </c>
    </row>
    <row r="35" spans="1:16" s="1" customFormat="1" ht="23.25" customHeight="1">
      <c r="A35" s="94" t="s">
        <v>95</v>
      </c>
      <c r="B35" s="178" t="s">
        <v>59</v>
      </c>
      <c r="C35" s="179"/>
      <c r="D35" s="79">
        <f>SUM(G35,M35)</f>
        <v>0</v>
      </c>
      <c r="E35" s="132"/>
      <c r="F35" s="31"/>
      <c r="G35" s="110">
        <v>0</v>
      </c>
      <c r="H35" s="133"/>
      <c r="I35" s="132"/>
      <c r="J35" s="132"/>
      <c r="K35" s="251"/>
      <c r="L35" s="53"/>
      <c r="M35" s="113">
        <v>0</v>
      </c>
    </row>
    <row r="36" spans="1:16" s="1" customFormat="1" ht="23.25" customHeight="1">
      <c r="A36" s="94" t="s">
        <v>96</v>
      </c>
      <c r="B36" s="178" t="s">
        <v>60</v>
      </c>
      <c r="C36" s="179"/>
      <c r="D36" s="79">
        <v>3000</v>
      </c>
      <c r="E36" s="132"/>
      <c r="F36" s="31"/>
      <c r="G36" s="110">
        <v>0</v>
      </c>
      <c r="H36" s="133"/>
      <c r="I36" s="132"/>
      <c r="J36" s="132"/>
      <c r="K36" s="251"/>
      <c r="L36" s="53"/>
      <c r="M36" s="113">
        <v>3000</v>
      </c>
    </row>
    <row r="37" spans="1:16" s="1" customFormat="1" ht="24.75" customHeight="1">
      <c r="A37" s="94" t="s">
        <v>97</v>
      </c>
      <c r="B37" s="73" t="s">
        <v>61</v>
      </c>
      <c r="C37" s="96" t="s">
        <v>62</v>
      </c>
      <c r="D37" s="79">
        <v>500</v>
      </c>
      <c r="E37" s="132"/>
      <c r="F37" s="31"/>
      <c r="G37" s="110">
        <v>0</v>
      </c>
      <c r="H37" s="133"/>
      <c r="I37" s="132"/>
      <c r="J37" s="132"/>
      <c r="K37" s="251"/>
      <c r="L37" s="53"/>
      <c r="M37" s="113">
        <v>500</v>
      </c>
    </row>
    <row r="38" spans="1:16" s="1" customFormat="1" ht="33.75" customHeight="1">
      <c r="A38" s="52" t="s">
        <v>98</v>
      </c>
      <c r="B38" s="73" t="s">
        <v>63</v>
      </c>
      <c r="C38" s="96" t="s">
        <v>62</v>
      </c>
      <c r="D38" s="79">
        <v>500</v>
      </c>
      <c r="E38" s="190"/>
      <c r="F38" s="31"/>
      <c r="G38" s="93">
        <v>0</v>
      </c>
      <c r="H38" s="134"/>
      <c r="I38" s="190"/>
      <c r="J38" s="190"/>
      <c r="K38" s="252"/>
      <c r="L38" s="53"/>
      <c r="M38" s="98">
        <v>500</v>
      </c>
    </row>
    <row r="39" spans="1:16" s="1" customFormat="1" ht="27.75" customHeight="1">
      <c r="A39" s="94">
        <v>6</v>
      </c>
      <c r="B39" s="136" t="s">
        <v>13</v>
      </c>
      <c r="C39" s="137"/>
      <c r="D39" s="138"/>
      <c r="E39" s="131">
        <f>SUM(G39,M39)</f>
        <v>43846</v>
      </c>
      <c r="F39" s="76"/>
      <c r="G39" s="167">
        <v>29990</v>
      </c>
      <c r="H39" s="163" t="s">
        <v>20</v>
      </c>
      <c r="I39" s="157">
        <v>0</v>
      </c>
      <c r="J39" s="131">
        <v>0</v>
      </c>
      <c r="K39" s="187" t="s">
        <v>20</v>
      </c>
      <c r="L39" s="142" t="s">
        <v>6</v>
      </c>
      <c r="M39" s="223">
        <v>13856</v>
      </c>
    </row>
    <row r="40" spans="1:16" s="1" customFormat="1" ht="24" customHeight="1">
      <c r="A40" s="94" t="s">
        <v>83</v>
      </c>
      <c r="B40" s="248" t="s">
        <v>64</v>
      </c>
      <c r="C40" s="249"/>
      <c r="D40" s="259">
        <v>9800</v>
      </c>
      <c r="E40" s="164"/>
      <c r="F40" s="77"/>
      <c r="G40" s="168"/>
      <c r="H40" s="171"/>
      <c r="I40" s="132"/>
      <c r="J40" s="132"/>
      <c r="K40" s="240"/>
      <c r="L40" s="143"/>
      <c r="M40" s="242"/>
    </row>
    <row r="41" spans="1:16" s="1" customFormat="1" ht="24" customHeight="1">
      <c r="A41" s="94" t="s">
        <v>84</v>
      </c>
      <c r="B41" s="248" t="s">
        <v>65</v>
      </c>
      <c r="C41" s="249"/>
      <c r="D41" s="252"/>
      <c r="E41" s="165"/>
      <c r="F41" s="77"/>
      <c r="G41" s="169"/>
      <c r="H41" s="133"/>
      <c r="I41" s="133"/>
      <c r="J41" s="133"/>
      <c r="K41" s="133"/>
      <c r="L41" s="63"/>
      <c r="M41" s="133"/>
    </row>
    <row r="42" spans="1:16" s="1" customFormat="1" ht="33.75" customHeight="1">
      <c r="A42" s="94" t="s">
        <v>85</v>
      </c>
      <c r="B42" s="70" t="s">
        <v>66</v>
      </c>
      <c r="C42" s="71" t="s">
        <v>80</v>
      </c>
      <c r="D42" s="99">
        <v>24000</v>
      </c>
      <c r="E42" s="165"/>
      <c r="F42" s="77"/>
      <c r="G42" s="169"/>
      <c r="H42" s="133"/>
      <c r="I42" s="133"/>
      <c r="J42" s="133"/>
      <c r="K42" s="133"/>
      <c r="L42" s="63"/>
      <c r="M42" s="133"/>
    </row>
    <row r="43" spans="1:16" s="1" customFormat="1" ht="26.25" customHeight="1">
      <c r="A43" s="94" t="s">
        <v>86</v>
      </c>
      <c r="B43" s="70" t="s">
        <v>67</v>
      </c>
      <c r="C43" s="71" t="s">
        <v>68</v>
      </c>
      <c r="D43" s="99">
        <v>7800</v>
      </c>
      <c r="E43" s="165"/>
      <c r="F43" s="77"/>
      <c r="G43" s="169"/>
      <c r="H43" s="133"/>
      <c r="I43" s="133"/>
      <c r="J43" s="133"/>
      <c r="K43" s="133"/>
      <c r="L43" s="63"/>
      <c r="M43" s="133"/>
    </row>
    <row r="44" spans="1:16" s="1" customFormat="1" ht="43.5" customHeight="1">
      <c r="A44" s="58" t="s">
        <v>87</v>
      </c>
      <c r="B44" s="70" t="s">
        <v>69</v>
      </c>
      <c r="C44" s="71" t="s">
        <v>81</v>
      </c>
      <c r="D44" s="99">
        <v>8940</v>
      </c>
      <c r="E44" s="166"/>
      <c r="F44" s="77"/>
      <c r="G44" s="170"/>
      <c r="H44" s="134"/>
      <c r="I44" s="134"/>
      <c r="J44" s="134"/>
      <c r="K44" s="134"/>
      <c r="L44" s="63"/>
      <c r="M44" s="134"/>
    </row>
    <row r="45" spans="1:16" s="1" customFormat="1" ht="66.75" customHeight="1">
      <c r="A45" s="151">
        <v>7</v>
      </c>
      <c r="B45" s="139" t="s">
        <v>99</v>
      </c>
      <c r="C45" s="140"/>
      <c r="D45" s="141"/>
      <c r="E45" s="131">
        <v>2050</v>
      </c>
      <c r="F45" s="74"/>
      <c r="G45" s="167">
        <v>0</v>
      </c>
      <c r="H45" s="163" t="s">
        <v>20</v>
      </c>
      <c r="I45" s="157">
        <v>0</v>
      </c>
      <c r="J45" s="131">
        <v>0</v>
      </c>
      <c r="K45" s="187" t="s">
        <v>20</v>
      </c>
      <c r="L45" s="142" t="s">
        <v>6</v>
      </c>
      <c r="M45" s="223">
        <v>2050</v>
      </c>
      <c r="P45" s="12"/>
    </row>
    <row r="46" spans="1:16" s="1" customFormat="1" ht="21" customHeight="1">
      <c r="A46" s="123"/>
      <c r="B46" s="260" t="s">
        <v>108</v>
      </c>
      <c r="C46" s="261"/>
      <c r="D46" s="71">
        <v>2050</v>
      </c>
      <c r="E46" s="191"/>
      <c r="F46" s="75"/>
      <c r="G46" s="256"/>
      <c r="H46" s="206"/>
      <c r="I46" s="158"/>
      <c r="J46" s="191"/>
      <c r="K46" s="236"/>
      <c r="L46" s="143"/>
      <c r="M46" s="224"/>
    </row>
    <row r="47" spans="1:16" s="1" customFormat="1" ht="24" customHeight="1">
      <c r="A47" s="151">
        <v>8</v>
      </c>
      <c r="B47" s="175" t="s">
        <v>14</v>
      </c>
      <c r="C47" s="176"/>
      <c r="D47" s="177"/>
      <c r="E47" s="131">
        <f>SUM(G47,M47)</f>
        <v>5000</v>
      </c>
      <c r="F47" s="75"/>
      <c r="G47" s="157">
        <v>1000</v>
      </c>
      <c r="H47" s="163" t="s">
        <v>20</v>
      </c>
      <c r="I47" s="157">
        <v>0</v>
      </c>
      <c r="J47" s="131">
        <v>0</v>
      </c>
      <c r="K47" s="187" t="s">
        <v>20</v>
      </c>
      <c r="L47" s="32"/>
      <c r="M47" s="223">
        <v>4000</v>
      </c>
    </row>
    <row r="48" spans="1:16" s="1" customFormat="1" ht="29.25" customHeight="1">
      <c r="A48" s="152"/>
      <c r="B48" s="248" t="s">
        <v>70</v>
      </c>
      <c r="C48" s="269"/>
      <c r="D48" s="81">
        <v>7000</v>
      </c>
      <c r="E48" s="181"/>
      <c r="F48" s="75"/>
      <c r="G48" s="189"/>
      <c r="H48" s="171"/>
      <c r="I48" s="189"/>
      <c r="J48" s="181"/>
      <c r="K48" s="188"/>
      <c r="L48" s="32"/>
      <c r="M48" s="242"/>
    </row>
    <row r="49" spans="1:18" s="1" customFormat="1" ht="41.25" customHeight="1">
      <c r="A49" s="151">
        <v>9</v>
      </c>
      <c r="B49" s="136" t="s">
        <v>2</v>
      </c>
      <c r="C49" s="137"/>
      <c r="D49" s="138"/>
      <c r="E49" s="131">
        <v>57285.33</v>
      </c>
      <c r="F49" s="74"/>
      <c r="G49" s="157">
        <v>57285.33</v>
      </c>
      <c r="H49" s="163" t="s">
        <v>20</v>
      </c>
      <c r="I49" s="157">
        <v>0</v>
      </c>
      <c r="J49" s="131">
        <v>0</v>
      </c>
      <c r="K49" s="187" t="s">
        <v>20</v>
      </c>
      <c r="L49" s="33"/>
      <c r="M49" s="131">
        <v>0</v>
      </c>
    </row>
    <row r="50" spans="1:18" s="1" customFormat="1" ht="25.5" customHeight="1">
      <c r="A50" s="123"/>
      <c r="B50" s="178" t="s">
        <v>114</v>
      </c>
      <c r="C50" s="270"/>
      <c r="D50" s="81">
        <v>36500.71</v>
      </c>
      <c r="E50" s="181"/>
      <c r="F50" s="74"/>
      <c r="G50" s="189"/>
      <c r="H50" s="171"/>
      <c r="I50" s="189"/>
      <c r="J50" s="181"/>
      <c r="K50" s="188"/>
      <c r="L50" s="33"/>
      <c r="M50" s="181"/>
    </row>
    <row r="51" spans="1:18" s="1" customFormat="1" ht="27.75" customHeight="1">
      <c r="A51" s="92"/>
      <c r="B51" s="178" t="s">
        <v>113</v>
      </c>
      <c r="C51" s="270"/>
      <c r="D51" s="100">
        <v>20784.62</v>
      </c>
      <c r="E51" s="262"/>
      <c r="F51" s="74"/>
      <c r="G51" s="134"/>
      <c r="H51" s="134"/>
      <c r="I51" s="134"/>
      <c r="J51" s="134"/>
      <c r="K51" s="134"/>
      <c r="L51" s="95"/>
      <c r="M51" s="134"/>
    </row>
    <row r="52" spans="1:18" s="1" customFormat="1" ht="37.5" customHeight="1">
      <c r="A52" s="151">
        <v>10</v>
      </c>
      <c r="B52" s="172" t="s">
        <v>39</v>
      </c>
      <c r="C52" s="173"/>
      <c r="D52" s="174"/>
      <c r="E52" s="131">
        <v>42157.88</v>
      </c>
      <c r="F52" s="114"/>
      <c r="G52" s="157">
        <v>42157.88</v>
      </c>
      <c r="H52" s="163" t="s">
        <v>20</v>
      </c>
      <c r="I52" s="157">
        <v>0</v>
      </c>
      <c r="J52" s="131">
        <v>0</v>
      </c>
      <c r="K52" s="187" t="s">
        <v>20</v>
      </c>
      <c r="L52" s="142"/>
      <c r="M52" s="223">
        <v>0</v>
      </c>
      <c r="R52" s="47"/>
    </row>
    <row r="53" spans="1:18" s="1" customFormat="1" ht="20.25" customHeight="1">
      <c r="A53" s="123"/>
      <c r="B53" s="248" t="s">
        <v>115</v>
      </c>
      <c r="C53" s="266"/>
      <c r="D53" s="116">
        <v>42157.88</v>
      </c>
      <c r="E53" s="191"/>
      <c r="F53" s="117"/>
      <c r="G53" s="158"/>
      <c r="H53" s="206"/>
      <c r="I53" s="134"/>
      <c r="J53" s="191"/>
      <c r="K53" s="236"/>
      <c r="L53" s="234"/>
      <c r="M53" s="224"/>
    </row>
    <row r="54" spans="1:18" s="1" customFormat="1" ht="52.5" customHeight="1">
      <c r="A54" s="151">
        <v>11</v>
      </c>
      <c r="B54" s="139" t="s">
        <v>47</v>
      </c>
      <c r="C54" s="140"/>
      <c r="D54" s="141"/>
      <c r="E54" s="131">
        <v>0</v>
      </c>
      <c r="F54" s="202"/>
      <c r="G54" s="157">
        <v>0</v>
      </c>
      <c r="H54" s="163" t="s">
        <v>20</v>
      </c>
      <c r="I54" s="157">
        <v>0</v>
      </c>
      <c r="J54" s="131">
        <v>0</v>
      </c>
      <c r="K54" s="187" t="s">
        <v>20</v>
      </c>
      <c r="L54" s="142"/>
      <c r="M54" s="223">
        <v>0</v>
      </c>
    </row>
    <row r="55" spans="1:18" s="1" customFormat="1" ht="21" customHeight="1">
      <c r="A55" s="123"/>
      <c r="B55" s="80" t="s">
        <v>6</v>
      </c>
      <c r="C55" s="80" t="s">
        <v>6</v>
      </c>
      <c r="D55" s="71">
        <v>0</v>
      </c>
      <c r="E55" s="191"/>
      <c r="F55" s="203"/>
      <c r="G55" s="158"/>
      <c r="H55" s="206"/>
      <c r="I55" s="134"/>
      <c r="J55" s="191"/>
      <c r="K55" s="236"/>
      <c r="L55" s="234"/>
      <c r="M55" s="224"/>
    </row>
    <row r="56" spans="1:18" s="1" customFormat="1" ht="36" customHeight="1">
      <c r="A56" s="180">
        <v>12</v>
      </c>
      <c r="B56" s="136" t="s">
        <v>28</v>
      </c>
      <c r="C56" s="137"/>
      <c r="D56" s="138"/>
      <c r="E56" s="131">
        <v>1754.2</v>
      </c>
      <c r="F56" s="202"/>
      <c r="G56" s="157">
        <v>1754.2</v>
      </c>
      <c r="H56" s="163" t="s">
        <v>20</v>
      </c>
      <c r="I56" s="157">
        <v>0</v>
      </c>
      <c r="J56" s="247">
        <v>0</v>
      </c>
      <c r="K56" s="230" t="s">
        <v>20</v>
      </c>
      <c r="L56" s="142"/>
      <c r="M56" s="235">
        <v>0</v>
      </c>
      <c r="O56" s="12"/>
    </row>
    <row r="57" spans="1:18" s="1" customFormat="1" ht="36" customHeight="1">
      <c r="A57" s="180"/>
      <c r="B57" s="248" t="s">
        <v>71</v>
      </c>
      <c r="C57" s="249"/>
      <c r="D57" s="71">
        <v>1754.2</v>
      </c>
      <c r="E57" s="191"/>
      <c r="F57" s="203"/>
      <c r="G57" s="158"/>
      <c r="H57" s="206"/>
      <c r="I57" s="158"/>
      <c r="J57" s="247"/>
      <c r="K57" s="230"/>
      <c r="L57" s="234"/>
      <c r="M57" s="235"/>
    </row>
    <row r="58" spans="1:18" s="1" customFormat="1" ht="24" customHeight="1">
      <c r="A58" s="211" t="s">
        <v>19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3"/>
    </row>
    <row r="59" spans="1:18" s="1" customFormat="1" ht="17.25" customHeight="1">
      <c r="A59" s="155" t="s">
        <v>23</v>
      </c>
      <c r="B59" s="214" t="s">
        <v>48</v>
      </c>
      <c r="C59" s="215"/>
      <c r="D59" s="216"/>
      <c r="E59" s="159">
        <v>51705</v>
      </c>
      <c r="F59" s="46"/>
      <c r="G59" s="122" t="s">
        <v>20</v>
      </c>
      <c r="H59" s="161" t="s">
        <v>20</v>
      </c>
      <c r="I59" s="146">
        <v>0</v>
      </c>
      <c r="J59" s="207">
        <v>0</v>
      </c>
      <c r="K59" s="146">
        <v>51705</v>
      </c>
      <c r="L59" s="46"/>
      <c r="M59" s="126" t="s">
        <v>20</v>
      </c>
    </row>
    <row r="60" spans="1:18" s="1" customFormat="1" ht="17.25" customHeight="1">
      <c r="A60" s="156"/>
      <c r="B60" s="217"/>
      <c r="C60" s="218"/>
      <c r="D60" s="219"/>
      <c r="E60" s="160"/>
      <c r="F60" s="46"/>
      <c r="G60" s="152"/>
      <c r="H60" s="162"/>
      <c r="I60" s="160"/>
      <c r="J60" s="162"/>
      <c r="K60" s="160"/>
      <c r="L60" s="46"/>
      <c r="M60" s="265"/>
    </row>
    <row r="61" spans="1:18" s="1" customFormat="1" ht="25.5" customHeight="1">
      <c r="A61" s="156"/>
      <c r="B61" s="220"/>
      <c r="C61" s="221"/>
      <c r="D61" s="222"/>
      <c r="E61" s="160"/>
      <c r="F61" s="46"/>
      <c r="G61" s="152"/>
      <c r="H61" s="162"/>
      <c r="I61" s="160"/>
      <c r="J61" s="162"/>
      <c r="K61" s="160"/>
      <c r="L61" s="46"/>
      <c r="M61" s="265"/>
    </row>
    <row r="62" spans="1:18" s="1" customFormat="1" ht="33.75" customHeight="1">
      <c r="A62" s="156"/>
      <c r="B62" s="85" t="s">
        <v>72</v>
      </c>
      <c r="C62" s="86" t="s">
        <v>100</v>
      </c>
      <c r="D62" s="250" t="s">
        <v>105</v>
      </c>
      <c r="E62" s="160"/>
      <c r="F62" s="46"/>
      <c r="G62" s="152"/>
      <c r="H62" s="162"/>
      <c r="I62" s="160"/>
      <c r="J62" s="162"/>
      <c r="K62" s="160"/>
      <c r="L62" s="46"/>
      <c r="M62" s="133"/>
    </row>
    <row r="63" spans="1:18" s="1" customFormat="1" ht="33.75" customHeight="1">
      <c r="A63" s="55"/>
      <c r="B63" s="85" t="s">
        <v>73</v>
      </c>
      <c r="C63" s="86" t="s">
        <v>101</v>
      </c>
      <c r="D63" s="251"/>
      <c r="E63" s="132"/>
      <c r="F63" s="46"/>
      <c r="G63" s="133"/>
      <c r="H63" s="132"/>
      <c r="I63" s="132"/>
      <c r="J63" s="132"/>
      <c r="K63" s="132"/>
      <c r="L63" s="46"/>
      <c r="M63" s="133"/>
    </row>
    <row r="64" spans="1:18" s="1" customFormat="1" ht="33.75" customHeight="1">
      <c r="A64" s="65"/>
      <c r="B64" s="87" t="s">
        <v>74</v>
      </c>
      <c r="C64" s="86" t="s">
        <v>102</v>
      </c>
      <c r="D64" s="252"/>
      <c r="E64" s="134"/>
      <c r="F64" s="46"/>
      <c r="G64" s="134"/>
      <c r="H64" s="134"/>
      <c r="I64" s="134"/>
      <c r="J64" s="134"/>
      <c r="K64" s="134"/>
      <c r="L64" s="46"/>
      <c r="M64" s="134"/>
    </row>
    <row r="65" spans="1:13" s="1" customFormat="1" ht="40.5" customHeight="1">
      <c r="A65" s="155" t="s">
        <v>24</v>
      </c>
      <c r="B65" s="128" t="s">
        <v>75</v>
      </c>
      <c r="C65" s="129"/>
      <c r="D65" s="130"/>
      <c r="E65" s="146">
        <v>0</v>
      </c>
      <c r="F65" s="46"/>
      <c r="G65" s="122" t="s">
        <v>20</v>
      </c>
      <c r="H65" s="124">
        <v>0</v>
      </c>
      <c r="I65" s="146">
        <v>0</v>
      </c>
      <c r="J65" s="207">
        <v>0</v>
      </c>
      <c r="K65" s="146">
        <v>0</v>
      </c>
      <c r="L65" s="46"/>
      <c r="M65" s="126" t="s">
        <v>20</v>
      </c>
    </row>
    <row r="66" spans="1:13" s="1" customFormat="1" ht="18" customHeight="1">
      <c r="A66" s="226"/>
      <c r="B66" s="86" t="s">
        <v>6</v>
      </c>
      <c r="C66" s="86" t="s">
        <v>6</v>
      </c>
      <c r="D66" s="82">
        <v>0</v>
      </c>
      <c r="E66" s="147"/>
      <c r="F66" s="46"/>
      <c r="G66" s="123"/>
      <c r="H66" s="125"/>
      <c r="I66" s="190"/>
      <c r="J66" s="208"/>
      <c r="K66" s="190"/>
      <c r="L66" s="46"/>
      <c r="M66" s="127"/>
    </row>
    <row r="67" spans="1:13" s="1" customFormat="1" ht="44.25" customHeight="1">
      <c r="A67" s="155" t="s">
        <v>25</v>
      </c>
      <c r="B67" s="128" t="s">
        <v>76</v>
      </c>
      <c r="C67" s="129"/>
      <c r="D67" s="130"/>
      <c r="E67" s="148">
        <f>SUM(K67)</f>
        <v>9069.06</v>
      </c>
      <c r="F67" s="46"/>
      <c r="G67" s="122" t="s">
        <v>20</v>
      </c>
      <c r="H67" s="161" t="s">
        <v>20</v>
      </c>
      <c r="I67" s="146">
        <v>0</v>
      </c>
      <c r="J67" s="209">
        <v>0</v>
      </c>
      <c r="K67" s="159">
        <v>9069.06</v>
      </c>
      <c r="L67" s="48"/>
      <c r="M67" s="264" t="s">
        <v>20</v>
      </c>
    </row>
    <row r="68" spans="1:13" s="1" customFormat="1" ht="72" customHeight="1">
      <c r="A68" s="226"/>
      <c r="B68" s="70" t="s">
        <v>49</v>
      </c>
      <c r="C68" s="71" t="s">
        <v>116</v>
      </c>
      <c r="D68" s="71">
        <v>90690.19</v>
      </c>
      <c r="E68" s="149"/>
      <c r="F68" s="46"/>
      <c r="G68" s="227"/>
      <c r="H68" s="228"/>
      <c r="I68" s="147"/>
      <c r="J68" s="210"/>
      <c r="K68" s="263"/>
      <c r="L68" s="46"/>
      <c r="M68" s="134"/>
    </row>
    <row r="69" spans="1:13" s="1" customFormat="1" ht="37.5" customHeight="1">
      <c r="A69" s="61" t="s">
        <v>26</v>
      </c>
      <c r="B69" s="128" t="s">
        <v>77</v>
      </c>
      <c r="C69" s="129"/>
      <c r="D69" s="130"/>
      <c r="E69" s="84">
        <f>SUM(K69)</f>
        <v>938759.43</v>
      </c>
      <c r="F69" s="46"/>
      <c r="G69" s="57" t="s">
        <v>20</v>
      </c>
      <c r="H69" s="59" t="s">
        <v>20</v>
      </c>
      <c r="I69" s="83">
        <v>0</v>
      </c>
      <c r="J69" s="90">
        <v>0</v>
      </c>
      <c r="K69" s="84">
        <v>938759.43</v>
      </c>
      <c r="L69" s="46"/>
      <c r="M69" s="88" t="s">
        <v>20</v>
      </c>
    </row>
    <row r="70" spans="1:13" s="1" customFormat="1" ht="36.75" customHeight="1">
      <c r="A70" s="56" t="s">
        <v>27</v>
      </c>
      <c r="B70" s="136" t="s">
        <v>40</v>
      </c>
      <c r="C70" s="137"/>
      <c r="D70" s="138"/>
      <c r="E70" s="72">
        <v>14000</v>
      </c>
      <c r="F70" s="66" t="s">
        <v>6</v>
      </c>
      <c r="G70" s="97" t="s">
        <v>20</v>
      </c>
      <c r="H70" s="64" t="s">
        <v>20</v>
      </c>
      <c r="I70" s="72">
        <v>0</v>
      </c>
      <c r="J70" s="89">
        <v>0</v>
      </c>
      <c r="K70" s="115">
        <v>14000</v>
      </c>
      <c r="L70" s="62"/>
      <c r="M70" s="60" t="s">
        <v>20</v>
      </c>
    </row>
    <row r="71" spans="1:13" ht="17.25" customHeight="1">
      <c r="A71" s="244" t="s">
        <v>3</v>
      </c>
      <c r="B71" s="245"/>
      <c r="C71" s="245"/>
      <c r="D71" s="246"/>
      <c r="E71" s="105">
        <f>E10+E14+E16+E18+E22+E39+E45+E47+E49+E52+E54+E56+E59+E65+E67+E69+E70</f>
        <v>2755000</v>
      </c>
      <c r="F71" s="101"/>
      <c r="G71" s="102">
        <f>G10+G14+G16+G18+G23+G24+G25+G26+G27+G28+G29+G30+G31+G32+G33+G34+G35+G36+G37+G38+G39+G45+G47+G49+G52+G54+G56</f>
        <v>924499.99999999988</v>
      </c>
      <c r="H71" s="104">
        <f>H10+H18</f>
        <v>546966.51</v>
      </c>
      <c r="I71" s="105">
        <v>0</v>
      </c>
      <c r="J71" s="106">
        <v>0</v>
      </c>
      <c r="K71" s="105">
        <f>K59+K65+K67+K69+K70</f>
        <v>1013533.49</v>
      </c>
      <c r="L71" s="103"/>
      <c r="M71" s="104">
        <f>M10+M14+M16+M18+M23+M24+M25+M26+M27+M28+M29+M30+M31+M32+M33+M34+M35+M36+M37+M38+M39+M45+M47+M49+M54+M56</f>
        <v>270000</v>
      </c>
    </row>
    <row r="72" spans="1:13" s="9" customFormat="1" ht="20.100000000000001" customHeight="1">
      <c r="A72" s="35"/>
      <c r="B72" s="35"/>
      <c r="C72" s="35"/>
      <c r="D72" s="35"/>
      <c r="E72" s="36">
        <v>1</v>
      </c>
      <c r="F72" s="37"/>
      <c r="G72" s="107">
        <f>G71/E71</f>
        <v>0.33557168784029034</v>
      </c>
      <c r="H72" s="36">
        <f>H71/E71</f>
        <v>0.19853593829401089</v>
      </c>
      <c r="I72" s="108">
        <f>I71/E71</f>
        <v>0</v>
      </c>
      <c r="J72" s="108">
        <f>J71/E71</f>
        <v>0</v>
      </c>
      <c r="K72" s="108">
        <f>K71/E71</f>
        <v>0.36788874410163341</v>
      </c>
      <c r="L72" s="109"/>
      <c r="M72" s="108">
        <f>M71/E71</f>
        <v>9.8003629764065334E-2</v>
      </c>
    </row>
    <row r="73" spans="1:13" s="9" customFormat="1" ht="21" customHeight="1">
      <c r="A73" s="35"/>
      <c r="B73" s="35"/>
      <c r="C73" s="35"/>
      <c r="D73" s="35"/>
      <c r="E73" s="38"/>
      <c r="F73" s="38"/>
      <c r="G73" s="204">
        <f>G72+H72</f>
        <v>0.53410762613430118</v>
      </c>
      <c r="H73" s="205"/>
      <c r="I73" s="204">
        <f>I72+J72+K72+M72</f>
        <v>0.46589237386569876</v>
      </c>
      <c r="J73" s="231"/>
      <c r="K73" s="231"/>
      <c r="L73" s="231"/>
      <c r="M73" s="205"/>
    </row>
    <row r="74" spans="1:13" s="9" customFormat="1" ht="15.75" customHeight="1">
      <c r="A74" s="35"/>
      <c r="B74" s="243" t="s">
        <v>106</v>
      </c>
      <c r="C74" s="243"/>
      <c r="D74" s="243"/>
      <c r="E74" s="38"/>
      <c r="F74" s="38"/>
      <c r="G74" s="232"/>
      <c r="H74" s="232"/>
      <c r="I74" s="39"/>
      <c r="J74" s="39"/>
      <c r="K74" s="39"/>
      <c r="L74" s="39"/>
      <c r="M74" s="39"/>
    </row>
    <row r="75" spans="1:13" s="9" customFormat="1" ht="15.75" customHeight="1">
      <c r="A75" s="35"/>
      <c r="B75" s="243"/>
      <c r="C75" s="243"/>
      <c r="D75" s="243"/>
      <c r="E75" s="38"/>
      <c r="F75" s="38"/>
      <c r="G75" s="121" t="s">
        <v>34</v>
      </c>
      <c r="H75" s="121"/>
      <c r="I75" s="121"/>
      <c r="J75" s="225" t="s">
        <v>35</v>
      </c>
      <c r="K75" s="225"/>
      <c r="L75" s="39"/>
      <c r="M75" s="39"/>
    </row>
    <row r="76" spans="1:13" s="9" customFormat="1">
      <c r="A76" s="35"/>
      <c r="B76" s="40"/>
      <c r="C76" s="40"/>
      <c r="D76" s="35"/>
      <c r="E76" s="38"/>
      <c r="F76" s="38"/>
      <c r="G76" s="201" t="s">
        <v>36</v>
      </c>
      <c r="H76" s="201"/>
      <c r="I76" s="201"/>
      <c r="J76" s="39"/>
      <c r="K76" s="39"/>
      <c r="L76" s="39"/>
      <c r="M76" s="39"/>
    </row>
    <row r="77" spans="1:13" s="9" customFormat="1">
      <c r="A77" s="35"/>
      <c r="B77" s="40"/>
      <c r="C77" s="40"/>
      <c r="D77" s="35"/>
      <c r="E77" s="38"/>
      <c r="F77" s="38"/>
      <c r="G77" s="201"/>
      <c r="H77" s="201"/>
      <c r="I77" s="201"/>
      <c r="J77" s="39"/>
      <c r="K77" s="39"/>
      <c r="L77" s="39"/>
      <c r="M77" s="39"/>
    </row>
    <row r="78" spans="1:13" s="9" customFormat="1">
      <c r="A78" s="35"/>
      <c r="B78" s="40"/>
      <c r="C78" s="40"/>
      <c r="D78" s="35"/>
      <c r="E78" s="38"/>
      <c r="F78" s="38"/>
      <c r="G78" s="201"/>
      <c r="H78" s="201"/>
      <c r="I78" s="201"/>
      <c r="J78" s="39"/>
      <c r="K78" s="39"/>
      <c r="L78" s="39"/>
      <c r="M78" s="39"/>
    </row>
    <row r="79" spans="1:13" s="9" customFormat="1">
      <c r="A79" s="35"/>
      <c r="B79" s="40"/>
      <c r="C79" s="40"/>
      <c r="D79" s="35"/>
      <c r="E79" s="38"/>
      <c r="F79" s="38"/>
      <c r="G79" s="201"/>
      <c r="H79" s="201"/>
      <c r="I79" s="201"/>
      <c r="J79" s="39"/>
      <c r="K79" s="39"/>
      <c r="L79" s="39"/>
      <c r="M79" s="39"/>
    </row>
    <row r="80" spans="1:13" s="9" customFormat="1" ht="20.25" customHeight="1">
      <c r="A80" s="35"/>
      <c r="B80" s="40"/>
      <c r="C80" s="40"/>
      <c r="D80" s="35"/>
      <c r="E80" s="38"/>
      <c r="F80" s="38"/>
      <c r="G80" s="201"/>
      <c r="H80" s="201"/>
      <c r="I80" s="201"/>
      <c r="J80" s="39"/>
      <c r="K80" s="39"/>
      <c r="L80" s="39"/>
      <c r="M80" s="39"/>
    </row>
    <row r="81" spans="1:13" ht="25.5" customHeight="1">
      <c r="A81" s="41"/>
      <c r="B81" s="119" t="s">
        <v>33</v>
      </c>
      <c r="C81" s="119"/>
      <c r="D81" s="42"/>
      <c r="E81" s="43"/>
      <c r="F81" s="43"/>
      <c r="G81" s="201"/>
      <c r="H81" s="201"/>
      <c r="I81" s="201"/>
      <c r="J81" s="120" t="s">
        <v>37</v>
      </c>
      <c r="K81" s="120"/>
      <c r="L81" s="34"/>
      <c r="M81" s="44"/>
    </row>
    <row r="82" spans="1:13">
      <c r="A82" s="41"/>
      <c r="B82" s="45"/>
      <c r="C82" s="45"/>
      <c r="D82" s="42"/>
      <c r="E82" s="43"/>
      <c r="F82" s="43"/>
      <c r="G82" s="229"/>
      <c r="H82" s="229"/>
      <c r="I82" s="44"/>
      <c r="J82" s="44"/>
      <c r="K82" s="44"/>
      <c r="L82" s="34"/>
      <c r="M82" s="44"/>
    </row>
    <row r="83" spans="1:13">
      <c r="B83" s="6"/>
      <c r="C83" s="6"/>
      <c r="G83" s="5"/>
    </row>
  </sheetData>
  <mergeCells count="186">
    <mergeCell ref="B27:C27"/>
    <mergeCell ref="B28:C28"/>
    <mergeCell ref="B29:C29"/>
    <mergeCell ref="K67:K68"/>
    <mergeCell ref="M67:M68"/>
    <mergeCell ref="I65:I66"/>
    <mergeCell ref="K65:K66"/>
    <mergeCell ref="K45:K46"/>
    <mergeCell ref="M45:M46"/>
    <mergeCell ref="I49:I51"/>
    <mergeCell ref="J49:J51"/>
    <mergeCell ref="K49:K51"/>
    <mergeCell ref="M49:M51"/>
    <mergeCell ref="L54:L55"/>
    <mergeCell ref="J59:J64"/>
    <mergeCell ref="K59:K64"/>
    <mergeCell ref="M59:M64"/>
    <mergeCell ref="I52:I53"/>
    <mergeCell ref="J52:J53"/>
    <mergeCell ref="I47:I48"/>
    <mergeCell ref="B9:M9"/>
    <mergeCell ref="B22:D22"/>
    <mergeCell ref="G45:G46"/>
    <mergeCell ref="H45:H46"/>
    <mergeCell ref="I45:I46"/>
    <mergeCell ref="J45:J46"/>
    <mergeCell ref="J22:J38"/>
    <mergeCell ref="I22:I38"/>
    <mergeCell ref="K22:K38"/>
    <mergeCell ref="L10:L13"/>
    <mergeCell ref="M10:M13"/>
    <mergeCell ref="M14:M15"/>
    <mergeCell ref="M16:M17"/>
    <mergeCell ref="D11:D13"/>
    <mergeCell ref="E22:E38"/>
    <mergeCell ref="B30:C30"/>
    <mergeCell ref="B31:C31"/>
    <mergeCell ref="D40:D41"/>
    <mergeCell ref="B40:C40"/>
    <mergeCell ref="B41:C41"/>
    <mergeCell ref="B46:C46"/>
    <mergeCell ref="B18:D18"/>
    <mergeCell ref="E45:E46"/>
    <mergeCell ref="B33:C33"/>
    <mergeCell ref="B74:D75"/>
    <mergeCell ref="A71:D71"/>
    <mergeCell ref="B56:D56"/>
    <mergeCell ref="A56:A57"/>
    <mergeCell ref="B70:D70"/>
    <mergeCell ref="J56:J57"/>
    <mergeCell ref="E56:E57"/>
    <mergeCell ref="E54:E55"/>
    <mergeCell ref="F54:F55"/>
    <mergeCell ref="J54:J55"/>
    <mergeCell ref="I56:I57"/>
    <mergeCell ref="B57:C57"/>
    <mergeCell ref="D62:D64"/>
    <mergeCell ref="A65:A66"/>
    <mergeCell ref="B54:D54"/>
    <mergeCell ref="G82:H82"/>
    <mergeCell ref="K56:K57"/>
    <mergeCell ref="E52:E53"/>
    <mergeCell ref="I73:M73"/>
    <mergeCell ref="G74:H74"/>
    <mergeCell ref="E18:E21"/>
    <mergeCell ref="F18:F21"/>
    <mergeCell ref="L18:L21"/>
    <mergeCell ref="E47:E48"/>
    <mergeCell ref="L45:L46"/>
    <mergeCell ref="L39:L40"/>
    <mergeCell ref="L52:L53"/>
    <mergeCell ref="M56:M57"/>
    <mergeCell ref="K52:K53"/>
    <mergeCell ref="K54:K55"/>
    <mergeCell ref="H18:H21"/>
    <mergeCell ref="I18:I21"/>
    <mergeCell ref="J18:J21"/>
    <mergeCell ref="K39:K44"/>
    <mergeCell ref="M18:M21"/>
    <mergeCell ref="K47:K48"/>
    <mergeCell ref="M47:M48"/>
    <mergeCell ref="M39:M44"/>
    <mergeCell ref="L56:L57"/>
    <mergeCell ref="G76:I81"/>
    <mergeCell ref="F56:F57"/>
    <mergeCell ref="G73:H73"/>
    <mergeCell ref="G56:G57"/>
    <mergeCell ref="H56:H57"/>
    <mergeCell ref="J47:J48"/>
    <mergeCell ref="J65:J66"/>
    <mergeCell ref="J67:J68"/>
    <mergeCell ref="A58:M58"/>
    <mergeCell ref="B59:D61"/>
    <mergeCell ref="H52:H53"/>
    <mergeCell ref="H54:H55"/>
    <mergeCell ref="B49:D49"/>
    <mergeCell ref="M52:M53"/>
    <mergeCell ref="M54:M55"/>
    <mergeCell ref="B65:D65"/>
    <mergeCell ref="J75:K75"/>
    <mergeCell ref="A47:A48"/>
    <mergeCell ref="A52:A53"/>
    <mergeCell ref="A67:A68"/>
    <mergeCell ref="B69:D69"/>
    <mergeCell ref="G67:G68"/>
    <mergeCell ref="H67:H68"/>
    <mergeCell ref="I67:I68"/>
    <mergeCell ref="A16:A17"/>
    <mergeCell ref="J10:J13"/>
    <mergeCell ref="K16:K17"/>
    <mergeCell ref="H14:H15"/>
    <mergeCell ref="I14:I15"/>
    <mergeCell ref="J14:J15"/>
    <mergeCell ref="J16:J17"/>
    <mergeCell ref="I16:I17"/>
    <mergeCell ref="K10:K13"/>
    <mergeCell ref="K14:K15"/>
    <mergeCell ref="I10:I13"/>
    <mergeCell ref="H10:H13"/>
    <mergeCell ref="H16:H17"/>
    <mergeCell ref="E16:E17"/>
    <mergeCell ref="E10:E13"/>
    <mergeCell ref="A10:A13"/>
    <mergeCell ref="G10:G13"/>
    <mergeCell ref="G16:G17"/>
    <mergeCell ref="E14:E15"/>
    <mergeCell ref="A14:A15"/>
    <mergeCell ref="F16:F17"/>
    <mergeCell ref="G14:G15"/>
    <mergeCell ref="H22:H38"/>
    <mergeCell ref="E39:E44"/>
    <mergeCell ref="G39:G44"/>
    <mergeCell ref="H39:H44"/>
    <mergeCell ref="I39:I44"/>
    <mergeCell ref="B39:D39"/>
    <mergeCell ref="B52:D52"/>
    <mergeCell ref="B47:D47"/>
    <mergeCell ref="B45:D45"/>
    <mergeCell ref="B35:C35"/>
    <mergeCell ref="B36:C36"/>
    <mergeCell ref="H47:H48"/>
    <mergeCell ref="E49:E51"/>
    <mergeCell ref="G49:G51"/>
    <mergeCell ref="H49:H51"/>
    <mergeCell ref="G47:G48"/>
    <mergeCell ref="B34:C34"/>
    <mergeCell ref="B48:C48"/>
    <mergeCell ref="B50:C50"/>
    <mergeCell ref="B51:C51"/>
    <mergeCell ref="B23:C23"/>
    <mergeCell ref="B24:C24"/>
    <mergeCell ref="B25:C25"/>
    <mergeCell ref="B26:C26"/>
    <mergeCell ref="A54:A55"/>
    <mergeCell ref="G52:G53"/>
    <mergeCell ref="E59:E64"/>
    <mergeCell ref="G59:G64"/>
    <mergeCell ref="H59:H64"/>
    <mergeCell ref="I59:I64"/>
    <mergeCell ref="G54:G55"/>
    <mergeCell ref="I54:I55"/>
    <mergeCell ref="B53:C53"/>
    <mergeCell ref="G1:M1"/>
    <mergeCell ref="B81:C81"/>
    <mergeCell ref="J81:K81"/>
    <mergeCell ref="G75:I75"/>
    <mergeCell ref="G65:G66"/>
    <mergeCell ref="H65:H66"/>
    <mergeCell ref="M65:M66"/>
    <mergeCell ref="B67:D67"/>
    <mergeCell ref="J39:J44"/>
    <mergeCell ref="B2:C2"/>
    <mergeCell ref="B10:D10"/>
    <mergeCell ref="B14:D14"/>
    <mergeCell ref="B16:D16"/>
    <mergeCell ref="L14:L15"/>
    <mergeCell ref="L16:L17"/>
    <mergeCell ref="G18:G21"/>
    <mergeCell ref="E65:E66"/>
    <mergeCell ref="E67:E68"/>
    <mergeCell ref="A4:K4"/>
    <mergeCell ref="A18:A21"/>
    <mergeCell ref="G8:H8"/>
    <mergeCell ref="A49:A50"/>
    <mergeCell ref="A45:A46"/>
    <mergeCell ref="A59:A62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2014-07-01T13:53:16Z</cp:lastPrinted>
  <dcterms:created xsi:type="dcterms:W3CDTF">2008-10-17T08:29:08Z</dcterms:created>
  <dcterms:modified xsi:type="dcterms:W3CDTF">2014-07-01T13:53:20Z</dcterms:modified>
</cp:coreProperties>
</file>