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E24" i="1" l="1"/>
  <c r="E68" i="1" s="1"/>
  <c r="E52" i="1" l="1"/>
  <c r="E48" i="1"/>
  <c r="G68" i="1" l="1"/>
  <c r="M36" i="1"/>
  <c r="G36" i="1"/>
  <c r="M24" i="1"/>
  <c r="G24" i="1"/>
  <c r="M68" i="1"/>
  <c r="K68" i="1"/>
  <c r="G69" i="1" l="1"/>
  <c r="H68" i="1"/>
  <c r="M69" i="1" l="1"/>
  <c r="J69" i="1"/>
  <c r="H69" i="1"/>
  <c r="K69" i="1"/>
  <c r="I69" i="1"/>
  <c r="G70" i="1" l="1"/>
  <c r="I70" i="1"/>
</calcChain>
</file>

<file path=xl/sharedStrings.xml><?xml version="1.0" encoding="utf-8"?>
<sst xmlns="http://schemas.openxmlformats.org/spreadsheetml/2006/main" count="158" uniqueCount="99">
  <si>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</si>
  <si>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</si>
  <si>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</si>
  <si>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</si>
  <si>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</si>
  <si>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</si>
  <si>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</si>
  <si>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</si>
  <si>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</si>
  <si>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</si>
  <si>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</si>
  <si>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</si>
  <si>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</si>
  <si>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</si>
  <si>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</si>
  <si>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</si>
  <si>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</si>
  <si>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</si>
  <si>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</si>
  <si>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</si>
  <si>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</si>
  <si>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</si>
  <si>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</si>
  <si>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</si>
  <si>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</si>
  <si>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</si>
  <si>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</si>
  <si>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</si>
  <si>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</si>
  <si>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</si>
  <si>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</si>
  <si>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</si>
  <si>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</si>
  <si>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</si>
  <si>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</si>
  <si>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</si>
  <si>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</si>
  <si>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</si>
  <si>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</si>
  <si>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</si>
  <si>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</si>
  <si>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</si>
  <si>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</si>
  <si>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</si>
  <si>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</si>
  <si>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</si>
  <si>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</si>
  <si>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</si>
  <si>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</si>
  <si>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</si>
  <si>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</si>
  <si>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</si>
  <si>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</si>
  <si>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</si>
  <si>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</si>
  <si>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</si>
  <si>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</si>
  <si>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</si>
  <si>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</si>
  <si>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</si>
  <si>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</si>
  <si>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</si>
  <si>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</si>
  <si>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</si>
  <si>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</si>
  <si>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</si>
  <si>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</si>
  <si>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</si>
  <si>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</si>
  <si>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</si>
  <si>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Preliminarz kosztów działania Zakładu Aktywności Zawodowej "Centralna Kuchnia" w Stargardzie Szczecińskim w roku 2014 </t>
  </si>
  <si>
    <t>44 zatrudnionych na 0,55 etatu</t>
  </si>
  <si>
    <t xml:space="preserve"> x 1 600 zł x 12 m-cy = 464 640 zł</t>
  </si>
  <si>
    <t>1 zatrudniony na 0,70 etatu</t>
  </si>
  <si>
    <t xml:space="preserve"> x 1 600 zł x 12 m-cy = 13 440 zł</t>
  </si>
  <si>
    <t>11 zatrudnionych na 0,80 etatu</t>
  </si>
  <si>
    <t xml:space="preserve">  x 1 600 zł x 12 m-cy = 168 960 zł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</si>
  <si>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</si>
  <si>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</si>
  <si>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</si>
  <si>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</si>
  <si>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</si>
  <si>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</si>
  <si>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</si>
  <si>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1 276,25 zł x 33,60 etatu os.niepełnosprawnych</t>
  </si>
  <si>
    <t>1 093,93 zł x 22 etaty personelu zakładu</t>
  </si>
  <si>
    <t>813 000 zł x 20,01%  =  166 283,10 zł</t>
  </si>
  <si>
    <t>składki od wynagrodzeń wymienionych w pkt 14</t>
  </si>
  <si>
    <t>720 zł x 17,56% = 126,43 zł</t>
  </si>
  <si>
    <t>1 osoba niepełnosprawna (2 nagrody x 360 zł)</t>
  </si>
  <si>
    <t>647 040 zł w tym refunfacja SODiR 90% = 582 336 zł i środki ZAZ 10% = 64 704 zł</t>
  </si>
  <si>
    <t>23 osoby w tym: 19 etatów x 3 250 zł x 12 m-cy = 741 000 zł;
3 etaty x 2 700 zł x 12 m-cy = 90 000 zł;</t>
  </si>
  <si>
    <t>647 040 zł x 17,56% = 113 620,22 zł w tym refundacja SOiIR 90% = 102 258,20 zł i ze środków ZAZ 10% = 
11 362,02 zł</t>
  </si>
  <si>
    <t>647 040 zł x 17,56% = 113 620,22 zł w tym refundacja SODiR 90% = 102 258,20 zł i ze środków ZAZ 10% = 
11 362,02 zł</t>
  </si>
  <si>
    <t xml:space="preserve">                              Województwo</t>
  </si>
  <si>
    <t>Wymiana zamortyzowanych maszyn, urządzeń i wyposażenia niezbędnych do prowadzenia produkcji lub świadczenia usług</t>
  </si>
  <si>
    <t>wymiana kotłów warzelnych
zakup samochódu dostawczego służącego do przewozu żywności</t>
  </si>
  <si>
    <t>remont pomieszczeń, konserwacja, serwis oraz naprawa maszyn i urządzeń, zakup pojemników gastronomicznych, naczyń oraz drobnego sprzętu kuchennego
odprawa rentowa dla pracownika zakładu</t>
  </si>
  <si>
    <t>Załącznik Nr 2a do aneksu nr 22 z dnia …..……………………… 2014 r.
do umowy nr WZiPS-II/37/08 z dnia 27 czerwca 2008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</si>
</sst>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36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44" fontId="11" fillId="0" borderId="1" xfId="0" applyNumberFormat="1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65" fontId="25" fillId="3" borderId="3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164" fontId="8" fillId="5" borderId="3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 shrinkToFit="1"/>
    </xf>
    <xf numFmtId="0" fontId="35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right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5" fontId="35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30" fillId="3" borderId="9" xfId="0" applyFont="1" applyFill="1" applyBorder="1" applyAlignment="1">
      <alignment horizontal="right" vertical="center" wrapText="1" shrinkToFi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24" fillId="5" borderId="3" xfId="0" applyFont="1" applyFill="1" applyBorder="1" applyAlignment="1">
      <alignment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64" activePane="bottomLeft" state="frozen"/>
      <selection pane="bottomLeft" activeCell="E36" sqref="E36:E40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267" t="s">
        <v>98</v>
      </c>
      <c r="H1" s="267"/>
      <c r="I1" s="267"/>
      <c r="J1" s="267"/>
      <c r="K1" s="267"/>
      <c r="L1" s="267"/>
      <c r="M1" s="267"/>
    </row>
    <row r="2" spans="1:17" ht="6.75" customHeight="1">
      <c r="G2" s="182"/>
      <c r="H2" s="182"/>
      <c r="I2" s="182"/>
      <c r="J2" s="182"/>
      <c r="L2" s="4"/>
    </row>
    <row r="3" spans="1:17" ht="12.75" customHeight="1">
      <c r="B3" s="272"/>
      <c r="C3" s="272"/>
    </row>
    <row r="4" spans="1:17" ht="5.25" customHeight="1">
      <c r="B4" s="273"/>
      <c r="C4" s="273"/>
      <c r="I4" s="4" t="s">
        <v>4</v>
      </c>
    </row>
    <row r="5" spans="1:17" hidden="1"/>
    <row r="6" spans="1:17" ht="19.5">
      <c r="A6" s="278" t="s">
        <v>70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40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279" t="s">
        <v>41</v>
      </c>
      <c r="H10" s="260"/>
      <c r="I10" s="26"/>
      <c r="J10" s="27"/>
      <c r="K10" s="27"/>
      <c r="L10" s="24"/>
      <c r="M10" s="27"/>
    </row>
    <row r="11" spans="1:17" s="8" customFormat="1" ht="19.5" customHeight="1">
      <c r="A11" s="19"/>
      <c r="B11" s="204" t="s">
        <v>18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6"/>
    </row>
    <row r="12" spans="1:17" s="1" customFormat="1" ht="40.5" customHeight="1">
      <c r="A12" s="195">
        <v>1</v>
      </c>
      <c r="B12" s="158" t="s">
        <v>38</v>
      </c>
      <c r="C12" s="159"/>
      <c r="D12" s="160"/>
      <c r="E12" s="152">
        <v>582336</v>
      </c>
      <c r="F12" s="52"/>
      <c r="G12" s="197">
        <v>0</v>
      </c>
      <c r="H12" s="152">
        <v>582336</v>
      </c>
      <c r="I12" s="156">
        <v>0</v>
      </c>
      <c r="J12" s="152">
        <v>0</v>
      </c>
      <c r="K12" s="169" t="s">
        <v>20</v>
      </c>
      <c r="L12" s="149"/>
      <c r="M12" s="170">
        <v>0</v>
      </c>
    </row>
    <row r="13" spans="1:17" s="1" customFormat="1" ht="36" customHeight="1">
      <c r="A13" s="196"/>
      <c r="B13" s="81" t="s">
        <v>71</v>
      </c>
      <c r="C13" s="82" t="s">
        <v>72</v>
      </c>
      <c r="D13" s="256" t="s">
        <v>90</v>
      </c>
      <c r="E13" s="174"/>
      <c r="F13" s="54"/>
      <c r="G13" s="198"/>
      <c r="H13" s="174"/>
      <c r="I13" s="164"/>
      <c r="J13" s="174"/>
      <c r="K13" s="175"/>
      <c r="L13" s="173"/>
      <c r="M13" s="176"/>
    </row>
    <row r="14" spans="1:17" s="1" customFormat="1" ht="36.75" customHeight="1">
      <c r="A14" s="196"/>
      <c r="B14" s="81" t="s">
        <v>73</v>
      </c>
      <c r="C14" s="82" t="s">
        <v>74</v>
      </c>
      <c r="D14" s="172"/>
      <c r="E14" s="174"/>
      <c r="F14" s="54"/>
      <c r="G14" s="198"/>
      <c r="H14" s="174"/>
      <c r="I14" s="164"/>
      <c r="J14" s="174"/>
      <c r="K14" s="175"/>
      <c r="L14" s="173"/>
      <c r="M14" s="176"/>
    </row>
    <row r="15" spans="1:17" s="1" customFormat="1" ht="36.75" customHeight="1">
      <c r="A15" s="196"/>
      <c r="B15" s="83" t="s">
        <v>75</v>
      </c>
      <c r="C15" s="82" t="s">
        <v>76</v>
      </c>
      <c r="D15" s="138"/>
      <c r="E15" s="189"/>
      <c r="F15" s="54"/>
      <c r="G15" s="198"/>
      <c r="H15" s="189"/>
      <c r="I15" s="168"/>
      <c r="J15" s="174"/>
      <c r="K15" s="175"/>
      <c r="L15" s="173"/>
      <c r="M15" s="176"/>
    </row>
    <row r="16" spans="1:17" s="1" customFormat="1" ht="24" customHeight="1">
      <c r="A16" s="195">
        <v>2</v>
      </c>
      <c r="B16" s="158" t="s">
        <v>9</v>
      </c>
      <c r="C16" s="159"/>
      <c r="D16" s="160"/>
      <c r="E16" s="152">
        <v>829420</v>
      </c>
      <c r="F16" s="28"/>
      <c r="G16" s="156">
        <v>611750</v>
      </c>
      <c r="H16" s="151" t="s">
        <v>20</v>
      </c>
      <c r="I16" s="156">
        <v>0</v>
      </c>
      <c r="J16" s="152">
        <v>0</v>
      </c>
      <c r="K16" s="169" t="s">
        <v>20</v>
      </c>
      <c r="L16" s="149" t="s">
        <v>6</v>
      </c>
      <c r="M16" s="170">
        <v>217670</v>
      </c>
      <c r="Q16" s="11"/>
    </row>
    <row r="17" spans="1:13" s="1" customFormat="1" ht="41.25" customHeight="1">
      <c r="A17" s="196"/>
      <c r="B17" s="257" t="s">
        <v>91</v>
      </c>
      <c r="C17" s="148"/>
      <c r="D17" s="65">
        <v>831000</v>
      </c>
      <c r="E17" s="255"/>
      <c r="F17" s="54"/>
      <c r="G17" s="142"/>
      <c r="H17" s="155"/>
      <c r="I17" s="157"/>
      <c r="J17" s="157"/>
      <c r="K17" s="175"/>
      <c r="L17" s="173"/>
      <c r="M17" s="176"/>
    </row>
    <row r="18" spans="1:13" s="1" customFormat="1" ht="36.75" customHeight="1">
      <c r="A18" s="187">
        <v>3</v>
      </c>
      <c r="B18" s="161" t="s">
        <v>49</v>
      </c>
      <c r="C18" s="162"/>
      <c r="D18" s="163"/>
      <c r="E18" s="193">
        <v>0</v>
      </c>
      <c r="F18" s="214"/>
      <c r="G18" s="199">
        <v>0</v>
      </c>
      <c r="H18" s="253" t="s">
        <v>20</v>
      </c>
      <c r="I18" s="199">
        <v>0</v>
      </c>
      <c r="J18" s="251">
        <v>0</v>
      </c>
      <c r="K18" s="249" t="s">
        <v>20</v>
      </c>
      <c r="L18" s="149" t="s">
        <v>6</v>
      </c>
      <c r="M18" s="177">
        <v>0</v>
      </c>
    </row>
    <row r="19" spans="1:13" s="1" customFormat="1" ht="18.75" customHeight="1">
      <c r="A19" s="187"/>
      <c r="B19" s="67" t="s">
        <v>6</v>
      </c>
      <c r="C19" s="67" t="s">
        <v>6</v>
      </c>
      <c r="D19" s="67">
        <v>0</v>
      </c>
      <c r="E19" s="194"/>
      <c r="F19" s="215"/>
      <c r="G19" s="168"/>
      <c r="H19" s="254"/>
      <c r="I19" s="252"/>
      <c r="J19" s="251"/>
      <c r="K19" s="250"/>
      <c r="L19" s="173"/>
      <c r="M19" s="177"/>
    </row>
    <row r="20" spans="1:13" s="1" customFormat="1" ht="54" customHeight="1">
      <c r="A20" s="195">
        <v>4</v>
      </c>
      <c r="B20" s="158" t="s">
        <v>57</v>
      </c>
      <c r="C20" s="159"/>
      <c r="D20" s="160"/>
      <c r="E20" s="193">
        <v>268258</v>
      </c>
      <c r="F20" s="214"/>
      <c r="G20" s="274">
        <v>124500</v>
      </c>
      <c r="H20" s="218">
        <v>102258</v>
      </c>
      <c r="I20" s="199">
        <v>0</v>
      </c>
      <c r="J20" s="193">
        <v>0</v>
      </c>
      <c r="K20" s="29"/>
      <c r="L20" s="149" t="s">
        <v>6</v>
      </c>
      <c r="M20" s="218">
        <v>41500</v>
      </c>
    </row>
    <row r="21" spans="1:13" s="1" customFormat="1" ht="89.25" customHeight="1">
      <c r="A21" s="196"/>
      <c r="B21" s="67" t="s">
        <v>10</v>
      </c>
      <c r="C21" s="67" t="s">
        <v>92</v>
      </c>
      <c r="D21" s="67">
        <v>102258.2</v>
      </c>
      <c r="E21" s="213"/>
      <c r="F21" s="215"/>
      <c r="G21" s="275"/>
      <c r="H21" s="219"/>
      <c r="I21" s="157"/>
      <c r="J21" s="157"/>
      <c r="K21" s="89">
        <v>0</v>
      </c>
      <c r="L21" s="173"/>
      <c r="M21" s="222"/>
    </row>
    <row r="22" spans="1:13" s="1" customFormat="1" ht="42.75" customHeight="1">
      <c r="A22" s="196"/>
      <c r="B22" s="67" t="s">
        <v>11</v>
      </c>
      <c r="C22" s="67" t="s">
        <v>86</v>
      </c>
      <c r="D22" s="67">
        <v>166283.1</v>
      </c>
      <c r="E22" s="213"/>
      <c r="F22" s="215"/>
      <c r="G22" s="275"/>
      <c r="H22" s="219"/>
      <c r="I22" s="157"/>
      <c r="J22" s="157"/>
      <c r="K22" s="50" t="s">
        <v>20</v>
      </c>
      <c r="L22" s="173"/>
      <c r="M22" s="222"/>
    </row>
    <row r="23" spans="1:13" s="1" customFormat="1" ht="37.5" customHeight="1">
      <c r="A23" s="196"/>
      <c r="B23" s="67" t="s">
        <v>12</v>
      </c>
      <c r="C23" s="67" t="s">
        <v>6</v>
      </c>
      <c r="D23" s="67">
        <v>0</v>
      </c>
      <c r="E23" s="194"/>
      <c r="F23" s="215"/>
      <c r="G23" s="275"/>
      <c r="H23" s="220"/>
      <c r="I23" s="168"/>
      <c r="J23" s="168"/>
      <c r="K23" s="50" t="s">
        <v>20</v>
      </c>
      <c r="L23" s="173"/>
      <c r="M23" s="222"/>
    </row>
    <row r="24" spans="1:13" s="1" customFormat="1" ht="24" customHeight="1">
      <c r="A24" s="92">
        <v>5</v>
      </c>
      <c r="B24" s="158" t="s">
        <v>31</v>
      </c>
      <c r="C24" s="159"/>
      <c r="D24" s="160"/>
      <c r="E24" s="152">
        <f>G24+M24</f>
        <v>148037.02000000002</v>
      </c>
      <c r="F24" s="28"/>
      <c r="G24" s="120">
        <f>SUM(G25:G35)</f>
        <v>110207.02</v>
      </c>
      <c r="H24" s="151" t="s">
        <v>20</v>
      </c>
      <c r="I24" s="156">
        <v>0</v>
      </c>
      <c r="J24" s="152">
        <v>0</v>
      </c>
      <c r="K24" s="171" t="s">
        <v>20</v>
      </c>
      <c r="L24" s="30"/>
      <c r="M24" s="121">
        <f>SUM(M25:M35)</f>
        <v>37830</v>
      </c>
    </row>
    <row r="25" spans="1:13" s="1" customFormat="1" ht="26.45" customHeight="1">
      <c r="A25" s="92" t="s">
        <v>59</v>
      </c>
      <c r="B25" s="147" t="s">
        <v>50</v>
      </c>
      <c r="C25" s="148"/>
      <c r="D25" s="73">
        <v>65430</v>
      </c>
      <c r="E25" s="157"/>
      <c r="F25" s="31"/>
      <c r="G25" s="119">
        <v>47332.6</v>
      </c>
      <c r="H25" s="142"/>
      <c r="I25" s="157"/>
      <c r="J25" s="157"/>
      <c r="K25" s="172"/>
      <c r="L25" s="53"/>
      <c r="M25" s="123">
        <v>0</v>
      </c>
    </row>
    <row r="26" spans="1:13" s="1" customFormat="1" ht="21.75" customHeight="1">
      <c r="A26" s="92" t="s">
        <v>60</v>
      </c>
      <c r="B26" s="147" t="s">
        <v>77</v>
      </c>
      <c r="C26" s="148"/>
      <c r="D26" s="73">
        <v>42000</v>
      </c>
      <c r="E26" s="157"/>
      <c r="F26" s="31"/>
      <c r="G26" s="122">
        <v>10000</v>
      </c>
      <c r="H26" s="142"/>
      <c r="I26" s="157"/>
      <c r="J26" s="157"/>
      <c r="K26" s="172"/>
      <c r="L26" s="60"/>
      <c r="M26" s="123">
        <v>16000</v>
      </c>
    </row>
    <row r="27" spans="1:13" s="1" customFormat="1" ht="21" customHeight="1">
      <c r="A27" s="92" t="s">
        <v>61</v>
      </c>
      <c r="B27" s="147" t="s">
        <v>42</v>
      </c>
      <c r="C27" s="148"/>
      <c r="D27" s="73">
        <v>5657</v>
      </c>
      <c r="E27" s="157"/>
      <c r="F27" s="31"/>
      <c r="G27" s="122">
        <v>5657</v>
      </c>
      <c r="H27" s="142"/>
      <c r="I27" s="157"/>
      <c r="J27" s="157"/>
      <c r="K27" s="172"/>
      <c r="L27" s="60"/>
      <c r="M27" s="123">
        <v>0</v>
      </c>
    </row>
    <row r="28" spans="1:13" s="1" customFormat="1" ht="21" customHeight="1">
      <c r="A28" s="107" t="s">
        <v>62</v>
      </c>
      <c r="B28" s="147" t="s">
        <v>78</v>
      </c>
      <c r="C28" s="148"/>
      <c r="D28" s="73">
        <v>10440</v>
      </c>
      <c r="E28" s="157"/>
      <c r="F28" s="31"/>
      <c r="G28" s="122">
        <v>10440</v>
      </c>
      <c r="H28" s="142"/>
      <c r="I28" s="157"/>
      <c r="J28" s="157"/>
      <c r="K28" s="172"/>
      <c r="L28" s="106"/>
      <c r="M28" s="123">
        <v>0</v>
      </c>
    </row>
    <row r="29" spans="1:13" s="1" customFormat="1" ht="21.75" customHeight="1">
      <c r="A29" s="92" t="s">
        <v>63</v>
      </c>
      <c r="B29" s="147" t="s">
        <v>43</v>
      </c>
      <c r="C29" s="148"/>
      <c r="D29" s="73">
        <v>28800</v>
      </c>
      <c r="E29" s="157"/>
      <c r="F29" s="31"/>
      <c r="G29" s="122">
        <v>7000</v>
      </c>
      <c r="H29" s="142"/>
      <c r="I29" s="157"/>
      <c r="J29" s="157"/>
      <c r="K29" s="172"/>
      <c r="L29" s="60"/>
      <c r="M29" s="123">
        <v>7000</v>
      </c>
    </row>
    <row r="30" spans="1:13" s="1" customFormat="1" ht="21.75" customHeight="1">
      <c r="A30" s="92" t="s">
        <v>64</v>
      </c>
      <c r="B30" s="147" t="s">
        <v>44</v>
      </c>
      <c r="C30" s="148"/>
      <c r="D30" s="73">
        <v>87600</v>
      </c>
      <c r="E30" s="157"/>
      <c r="F30" s="31"/>
      <c r="G30" s="122">
        <v>14999.87</v>
      </c>
      <c r="H30" s="142"/>
      <c r="I30" s="157"/>
      <c r="J30" s="157"/>
      <c r="K30" s="172"/>
      <c r="L30" s="53"/>
      <c r="M30" s="123">
        <v>8000</v>
      </c>
    </row>
    <row r="31" spans="1:13" s="1" customFormat="1" ht="21.75" customHeight="1">
      <c r="A31" s="92" t="s">
        <v>65</v>
      </c>
      <c r="B31" s="147" t="s">
        <v>45</v>
      </c>
      <c r="C31" s="148"/>
      <c r="D31" s="73">
        <v>5000</v>
      </c>
      <c r="E31" s="157"/>
      <c r="F31" s="31"/>
      <c r="G31" s="122">
        <v>90</v>
      </c>
      <c r="H31" s="142"/>
      <c r="I31" s="157"/>
      <c r="J31" s="157"/>
      <c r="K31" s="172"/>
      <c r="L31" s="53"/>
      <c r="M31" s="123">
        <v>1150</v>
      </c>
    </row>
    <row r="32" spans="1:13" s="1" customFormat="1" ht="21.75" customHeight="1">
      <c r="A32" s="107" t="s">
        <v>66</v>
      </c>
      <c r="B32" s="147" t="s">
        <v>79</v>
      </c>
      <c r="C32" s="148"/>
      <c r="D32" s="73">
        <v>5640</v>
      </c>
      <c r="E32" s="157"/>
      <c r="F32" s="31"/>
      <c r="G32" s="122">
        <v>5640</v>
      </c>
      <c r="H32" s="142"/>
      <c r="I32" s="157"/>
      <c r="J32" s="157"/>
      <c r="K32" s="172"/>
      <c r="L32" s="106"/>
      <c r="M32" s="123">
        <v>0</v>
      </c>
    </row>
    <row r="33" spans="1:18" s="1" customFormat="1" ht="21.75" customHeight="1">
      <c r="A33" s="92" t="s">
        <v>67</v>
      </c>
      <c r="B33" s="147" t="s">
        <v>51</v>
      </c>
      <c r="C33" s="148"/>
      <c r="D33" s="73">
        <v>6000</v>
      </c>
      <c r="E33" s="157"/>
      <c r="F33" s="31"/>
      <c r="G33" s="122">
        <v>4300</v>
      </c>
      <c r="H33" s="142"/>
      <c r="I33" s="157"/>
      <c r="J33" s="157"/>
      <c r="K33" s="172"/>
      <c r="L33" s="60"/>
      <c r="M33" s="123">
        <v>0</v>
      </c>
    </row>
    <row r="34" spans="1:18" s="1" customFormat="1" ht="21.75" customHeight="1">
      <c r="A34" s="107" t="s">
        <v>68</v>
      </c>
      <c r="B34" s="147" t="s">
        <v>80</v>
      </c>
      <c r="C34" s="148"/>
      <c r="D34" s="73">
        <v>6336</v>
      </c>
      <c r="E34" s="157"/>
      <c r="F34" s="31"/>
      <c r="G34" s="122">
        <v>2000</v>
      </c>
      <c r="H34" s="142"/>
      <c r="I34" s="157"/>
      <c r="J34" s="157"/>
      <c r="K34" s="172"/>
      <c r="L34" s="106"/>
      <c r="M34" s="123">
        <v>2680</v>
      </c>
    </row>
    <row r="35" spans="1:18" s="1" customFormat="1" ht="22.5" customHeight="1">
      <c r="A35" s="92" t="s">
        <v>69</v>
      </c>
      <c r="B35" s="147" t="s">
        <v>52</v>
      </c>
      <c r="C35" s="148"/>
      <c r="D35" s="73">
        <v>3600</v>
      </c>
      <c r="E35" s="157"/>
      <c r="F35" s="31"/>
      <c r="G35" s="91">
        <v>2747.55</v>
      </c>
      <c r="H35" s="142"/>
      <c r="I35" s="157"/>
      <c r="J35" s="157"/>
      <c r="K35" s="172"/>
      <c r="L35" s="53"/>
      <c r="M35" s="94">
        <v>3000</v>
      </c>
    </row>
    <row r="36" spans="1:18" s="1" customFormat="1" ht="27" customHeight="1">
      <c r="A36" s="92">
        <v>6</v>
      </c>
      <c r="B36" s="158" t="s">
        <v>13</v>
      </c>
      <c r="C36" s="159"/>
      <c r="D36" s="160"/>
      <c r="E36" s="152">
        <v>69000</v>
      </c>
      <c r="F36" s="71"/>
      <c r="G36" s="124">
        <f>SUM(G37:G40)</f>
        <v>39000</v>
      </c>
      <c r="H36" s="151" t="s">
        <v>20</v>
      </c>
      <c r="I36" s="156">
        <v>0</v>
      </c>
      <c r="J36" s="152">
        <v>0</v>
      </c>
      <c r="K36" s="169" t="s">
        <v>20</v>
      </c>
      <c r="L36" s="149" t="s">
        <v>6</v>
      </c>
      <c r="M36" s="126">
        <f>SUM(M37:M40)</f>
        <v>30000</v>
      </c>
    </row>
    <row r="37" spans="1:18" s="1" customFormat="1" ht="24" customHeight="1">
      <c r="A37" s="92" t="s">
        <v>59</v>
      </c>
      <c r="B37" s="145" t="s">
        <v>81</v>
      </c>
      <c r="C37" s="146"/>
      <c r="D37" s="67">
        <v>24000</v>
      </c>
      <c r="E37" s="153"/>
      <c r="F37" s="72"/>
      <c r="G37" s="125">
        <v>0</v>
      </c>
      <c r="H37" s="155"/>
      <c r="I37" s="157"/>
      <c r="J37" s="157"/>
      <c r="K37" s="221"/>
      <c r="L37" s="173"/>
      <c r="M37" s="110">
        <v>10000</v>
      </c>
    </row>
    <row r="38" spans="1:18" s="1" customFormat="1" ht="24" customHeight="1">
      <c r="A38" s="92" t="s">
        <v>60</v>
      </c>
      <c r="B38" s="145" t="s">
        <v>82</v>
      </c>
      <c r="C38" s="146"/>
      <c r="D38" s="113">
        <v>14000</v>
      </c>
      <c r="E38" s="154"/>
      <c r="F38" s="72"/>
      <c r="G38" s="125">
        <v>14000</v>
      </c>
      <c r="H38" s="142"/>
      <c r="I38" s="142"/>
      <c r="J38" s="142"/>
      <c r="K38" s="142"/>
      <c r="L38" s="61"/>
      <c r="M38" s="116">
        <v>0</v>
      </c>
    </row>
    <row r="39" spans="1:18" s="1" customFormat="1" ht="30.75" customHeight="1">
      <c r="A39" s="92" t="s">
        <v>61</v>
      </c>
      <c r="B39" s="145" t="s">
        <v>83</v>
      </c>
      <c r="C39" s="146"/>
      <c r="D39" s="95">
        <v>34108</v>
      </c>
      <c r="E39" s="154"/>
      <c r="F39" s="72"/>
      <c r="G39" s="125">
        <v>20000</v>
      </c>
      <c r="H39" s="142"/>
      <c r="I39" s="142"/>
      <c r="J39" s="142"/>
      <c r="K39" s="142"/>
      <c r="L39" s="61"/>
      <c r="M39" s="116">
        <v>20000</v>
      </c>
    </row>
    <row r="40" spans="1:18" s="1" customFormat="1" ht="24" customHeight="1">
      <c r="A40" s="92" t="s">
        <v>62</v>
      </c>
      <c r="B40" s="145" t="s">
        <v>53</v>
      </c>
      <c r="C40" s="146"/>
      <c r="D40" s="95">
        <v>15000</v>
      </c>
      <c r="E40" s="154"/>
      <c r="F40" s="72"/>
      <c r="G40" s="114">
        <v>5000</v>
      </c>
      <c r="H40" s="142"/>
      <c r="I40" s="142"/>
      <c r="J40" s="142"/>
      <c r="K40" s="142"/>
      <c r="L40" s="61"/>
      <c r="M40" s="115">
        <v>0</v>
      </c>
    </row>
    <row r="41" spans="1:18" s="1" customFormat="1" ht="66.75" customHeight="1">
      <c r="A41" s="195">
        <v>7</v>
      </c>
      <c r="B41" s="161" t="s">
        <v>58</v>
      </c>
      <c r="C41" s="162"/>
      <c r="D41" s="163"/>
      <c r="E41" s="152">
        <v>0</v>
      </c>
      <c r="F41" s="69"/>
      <c r="G41" s="202">
        <v>0</v>
      </c>
      <c r="H41" s="151" t="s">
        <v>20</v>
      </c>
      <c r="I41" s="156">
        <v>0</v>
      </c>
      <c r="J41" s="152">
        <v>0</v>
      </c>
      <c r="K41" s="169" t="s">
        <v>20</v>
      </c>
      <c r="L41" s="149" t="s">
        <v>6</v>
      </c>
      <c r="M41" s="170">
        <v>0</v>
      </c>
      <c r="P41" s="12"/>
    </row>
    <row r="42" spans="1:18" s="1" customFormat="1" ht="20.25" customHeight="1">
      <c r="A42" s="196"/>
      <c r="B42" s="258" t="s">
        <v>6</v>
      </c>
      <c r="C42" s="259"/>
      <c r="D42" s="67">
        <v>0</v>
      </c>
      <c r="E42" s="266"/>
      <c r="F42" s="70"/>
      <c r="G42" s="203"/>
      <c r="H42" s="131"/>
      <c r="I42" s="131"/>
      <c r="J42" s="131"/>
      <c r="K42" s="131"/>
      <c r="L42" s="173"/>
      <c r="M42" s="168"/>
    </row>
    <row r="43" spans="1:18" s="1" customFormat="1" ht="18.75" customHeight="1">
      <c r="A43" s="195">
        <v>8</v>
      </c>
      <c r="B43" s="246" t="s">
        <v>14</v>
      </c>
      <c r="C43" s="247"/>
      <c r="D43" s="248"/>
      <c r="E43" s="152">
        <v>0</v>
      </c>
      <c r="F43" s="70"/>
      <c r="G43" s="156">
        <v>0</v>
      </c>
      <c r="H43" s="151" t="s">
        <v>20</v>
      </c>
      <c r="I43" s="156">
        <v>0</v>
      </c>
      <c r="J43" s="152">
        <v>0</v>
      </c>
      <c r="K43" s="169" t="s">
        <v>20</v>
      </c>
      <c r="L43" s="32"/>
      <c r="M43" s="170">
        <v>0</v>
      </c>
    </row>
    <row r="44" spans="1:18" s="1" customFormat="1" ht="21.75" customHeight="1">
      <c r="A44" s="196"/>
      <c r="B44" s="258" t="s">
        <v>6</v>
      </c>
      <c r="C44" s="260"/>
      <c r="D44" s="76">
        <v>0</v>
      </c>
      <c r="E44" s="174"/>
      <c r="F44" s="70"/>
      <c r="G44" s="164"/>
      <c r="H44" s="155"/>
      <c r="I44" s="164"/>
      <c r="J44" s="174"/>
      <c r="K44" s="175"/>
      <c r="L44" s="32"/>
      <c r="M44" s="176"/>
    </row>
    <row r="45" spans="1:18" s="1" customFormat="1" ht="39.75" customHeight="1">
      <c r="A45" s="195">
        <v>9</v>
      </c>
      <c r="B45" s="158" t="s">
        <v>2</v>
      </c>
      <c r="C45" s="159"/>
      <c r="D45" s="160"/>
      <c r="E45" s="152">
        <v>67650.399999999994</v>
      </c>
      <c r="F45" s="69"/>
      <c r="G45" s="156">
        <v>67650.399999999994</v>
      </c>
      <c r="H45" s="151" t="s">
        <v>20</v>
      </c>
      <c r="I45" s="156">
        <v>0</v>
      </c>
      <c r="J45" s="152">
        <v>0</v>
      </c>
      <c r="K45" s="169" t="s">
        <v>20</v>
      </c>
      <c r="L45" s="33"/>
      <c r="M45" s="152">
        <v>0</v>
      </c>
    </row>
    <row r="46" spans="1:18" s="1" customFormat="1" ht="24" customHeight="1">
      <c r="A46" s="243"/>
      <c r="B46" s="147" t="s">
        <v>84</v>
      </c>
      <c r="C46" s="261"/>
      <c r="D46" s="76">
        <v>42882</v>
      </c>
      <c r="E46" s="174"/>
      <c r="F46" s="69"/>
      <c r="G46" s="164"/>
      <c r="H46" s="155"/>
      <c r="I46" s="164"/>
      <c r="J46" s="174"/>
      <c r="K46" s="175"/>
      <c r="L46" s="33"/>
      <c r="M46" s="174"/>
    </row>
    <row r="47" spans="1:18" s="1" customFormat="1" ht="24.75" customHeight="1">
      <c r="A47" s="90"/>
      <c r="B47" s="147" t="s">
        <v>85</v>
      </c>
      <c r="C47" s="261"/>
      <c r="D47" s="96">
        <v>24066.46</v>
      </c>
      <c r="E47" s="167"/>
      <c r="F47" s="69"/>
      <c r="G47" s="131"/>
      <c r="H47" s="131"/>
      <c r="I47" s="131"/>
      <c r="J47" s="131"/>
      <c r="K47" s="131"/>
      <c r="L47" s="93"/>
      <c r="M47" s="131"/>
    </row>
    <row r="48" spans="1:18" s="1" customFormat="1" ht="33" customHeight="1">
      <c r="A48" s="195">
        <v>10</v>
      </c>
      <c r="B48" s="158" t="s">
        <v>95</v>
      </c>
      <c r="C48" s="159"/>
      <c r="D48" s="160"/>
      <c r="E48" s="152">
        <f>G48</f>
        <v>111150</v>
      </c>
      <c r="F48" s="88"/>
      <c r="G48" s="156">
        <v>111150</v>
      </c>
      <c r="H48" s="151" t="s">
        <v>20</v>
      </c>
      <c r="I48" s="156">
        <v>0</v>
      </c>
      <c r="J48" s="152">
        <v>0</v>
      </c>
      <c r="K48" s="169" t="s">
        <v>20</v>
      </c>
      <c r="L48" s="149"/>
      <c r="M48" s="170">
        <v>0</v>
      </c>
      <c r="R48" s="48"/>
    </row>
    <row r="49" spans="1:15" s="1" customFormat="1" ht="38.25" customHeight="1">
      <c r="A49" s="243"/>
      <c r="B49" s="200" t="s">
        <v>96</v>
      </c>
      <c r="C49" s="201"/>
      <c r="D49" s="75">
        <v>111150</v>
      </c>
      <c r="E49" s="189"/>
      <c r="F49" s="87"/>
      <c r="G49" s="192"/>
      <c r="H49" s="224"/>
      <c r="I49" s="131"/>
      <c r="J49" s="189"/>
      <c r="K49" s="217"/>
      <c r="L49" s="150"/>
      <c r="M49" s="238"/>
    </row>
    <row r="50" spans="1:15" s="1" customFormat="1" ht="40.5" customHeight="1">
      <c r="A50" s="195">
        <v>11</v>
      </c>
      <c r="B50" s="161" t="s">
        <v>46</v>
      </c>
      <c r="C50" s="162"/>
      <c r="D50" s="163"/>
      <c r="E50" s="152">
        <v>0</v>
      </c>
      <c r="F50" s="190"/>
      <c r="G50" s="156">
        <v>0</v>
      </c>
      <c r="H50" s="151" t="s">
        <v>20</v>
      </c>
      <c r="I50" s="156">
        <v>0</v>
      </c>
      <c r="J50" s="152">
        <v>0</v>
      </c>
      <c r="K50" s="169" t="s">
        <v>20</v>
      </c>
      <c r="L50" s="149"/>
      <c r="M50" s="170">
        <v>0</v>
      </c>
    </row>
    <row r="51" spans="1:15" s="1" customFormat="1" ht="16.5" customHeight="1">
      <c r="A51" s="243"/>
      <c r="B51" s="74" t="s">
        <v>6</v>
      </c>
      <c r="C51" s="74" t="s">
        <v>6</v>
      </c>
      <c r="D51" s="67">
        <v>0</v>
      </c>
      <c r="E51" s="189"/>
      <c r="F51" s="191"/>
      <c r="G51" s="192"/>
      <c r="H51" s="224"/>
      <c r="I51" s="131"/>
      <c r="J51" s="189"/>
      <c r="K51" s="217"/>
      <c r="L51" s="150"/>
      <c r="M51" s="238"/>
    </row>
    <row r="52" spans="1:15" s="1" customFormat="1" ht="36" customHeight="1">
      <c r="A52" s="187">
        <v>12</v>
      </c>
      <c r="B52" s="158" t="s">
        <v>28</v>
      </c>
      <c r="C52" s="159"/>
      <c r="D52" s="160"/>
      <c r="E52" s="152">
        <f>G52</f>
        <v>46742.58</v>
      </c>
      <c r="F52" s="190"/>
      <c r="G52" s="156">
        <v>46742.58</v>
      </c>
      <c r="H52" s="151" t="s">
        <v>20</v>
      </c>
      <c r="I52" s="156">
        <v>0</v>
      </c>
      <c r="J52" s="188">
        <v>0</v>
      </c>
      <c r="K52" s="208" t="s">
        <v>20</v>
      </c>
      <c r="L52" s="149"/>
      <c r="M52" s="216">
        <v>0</v>
      </c>
      <c r="O52" s="12"/>
    </row>
    <row r="53" spans="1:15" s="1" customFormat="1" ht="53.25" customHeight="1">
      <c r="A53" s="187"/>
      <c r="B53" s="145" t="s">
        <v>97</v>
      </c>
      <c r="C53" s="146"/>
      <c r="D53" s="128">
        <v>46742.58</v>
      </c>
      <c r="E53" s="189"/>
      <c r="F53" s="191"/>
      <c r="G53" s="192"/>
      <c r="H53" s="224"/>
      <c r="I53" s="192"/>
      <c r="J53" s="188"/>
      <c r="K53" s="208"/>
      <c r="L53" s="150"/>
      <c r="M53" s="216"/>
    </row>
    <row r="54" spans="1:15" s="1" customFormat="1" ht="20.25" customHeight="1">
      <c r="A54" s="226" t="s">
        <v>19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8"/>
    </row>
    <row r="55" spans="1:15" s="1" customFormat="1" ht="17.25" customHeight="1">
      <c r="A55" s="244" t="s">
        <v>23</v>
      </c>
      <c r="B55" s="229" t="s">
        <v>47</v>
      </c>
      <c r="C55" s="230"/>
      <c r="D55" s="231"/>
      <c r="E55" s="263">
        <v>64704</v>
      </c>
      <c r="F55" s="47"/>
      <c r="G55" s="129" t="s">
        <v>20</v>
      </c>
      <c r="H55" s="132" t="s">
        <v>20</v>
      </c>
      <c r="I55" s="134">
        <v>0</v>
      </c>
      <c r="J55" s="178">
        <v>0</v>
      </c>
      <c r="K55" s="134">
        <v>64704</v>
      </c>
      <c r="L55" s="47"/>
      <c r="M55" s="180" t="s">
        <v>20</v>
      </c>
    </row>
    <row r="56" spans="1:15" s="1" customFormat="1" ht="17.25" customHeight="1">
      <c r="A56" s="262"/>
      <c r="B56" s="232"/>
      <c r="C56" s="233"/>
      <c r="D56" s="234"/>
      <c r="E56" s="264"/>
      <c r="F56" s="47"/>
      <c r="G56" s="196"/>
      <c r="H56" s="179"/>
      <c r="I56" s="135"/>
      <c r="J56" s="179"/>
      <c r="K56" s="135"/>
      <c r="L56" s="47"/>
      <c r="M56" s="181"/>
    </row>
    <row r="57" spans="1:15" s="1" customFormat="1" ht="30" customHeight="1">
      <c r="A57" s="262"/>
      <c r="B57" s="235"/>
      <c r="C57" s="236"/>
      <c r="D57" s="237"/>
      <c r="E57" s="264"/>
      <c r="F57" s="47"/>
      <c r="G57" s="196"/>
      <c r="H57" s="179"/>
      <c r="I57" s="135"/>
      <c r="J57" s="179"/>
      <c r="K57" s="135"/>
      <c r="L57" s="47"/>
      <c r="M57" s="181"/>
    </row>
    <row r="58" spans="1:15" s="1" customFormat="1" ht="34.5" customHeight="1">
      <c r="A58" s="262"/>
      <c r="B58" s="81" t="s">
        <v>71</v>
      </c>
      <c r="C58" s="82" t="s">
        <v>72</v>
      </c>
      <c r="D58" s="256" t="s">
        <v>90</v>
      </c>
      <c r="E58" s="264"/>
      <c r="F58" s="47"/>
      <c r="G58" s="196"/>
      <c r="H58" s="179"/>
      <c r="I58" s="135"/>
      <c r="J58" s="179"/>
      <c r="K58" s="135"/>
      <c r="L58" s="47"/>
      <c r="M58" s="142"/>
    </row>
    <row r="59" spans="1:15" s="1" customFormat="1" ht="34.5" customHeight="1">
      <c r="A59" s="55"/>
      <c r="B59" s="81" t="s">
        <v>73</v>
      </c>
      <c r="C59" s="82" t="s">
        <v>74</v>
      </c>
      <c r="D59" s="172"/>
      <c r="E59" s="265"/>
      <c r="F59" s="47"/>
      <c r="G59" s="142"/>
      <c r="H59" s="157"/>
      <c r="I59" s="157"/>
      <c r="J59" s="157"/>
      <c r="K59" s="157"/>
      <c r="L59" s="47"/>
      <c r="M59" s="142"/>
    </row>
    <row r="60" spans="1:15" s="1" customFormat="1" ht="36" customHeight="1">
      <c r="A60" s="63"/>
      <c r="B60" s="83" t="s">
        <v>75</v>
      </c>
      <c r="C60" s="82" t="s">
        <v>76</v>
      </c>
      <c r="D60" s="138"/>
      <c r="E60" s="167"/>
      <c r="F60" s="47"/>
      <c r="G60" s="131"/>
      <c r="H60" s="131"/>
      <c r="I60" s="131"/>
      <c r="J60" s="131"/>
      <c r="K60" s="131"/>
      <c r="L60" s="47"/>
      <c r="M60" s="131"/>
    </row>
    <row r="61" spans="1:15" s="1" customFormat="1" ht="44.25" customHeight="1">
      <c r="A61" s="244" t="s">
        <v>24</v>
      </c>
      <c r="B61" s="239" t="s">
        <v>54</v>
      </c>
      <c r="C61" s="240"/>
      <c r="D61" s="241"/>
      <c r="E61" s="276">
        <v>720</v>
      </c>
      <c r="F61" s="47"/>
      <c r="G61" s="129" t="s">
        <v>20</v>
      </c>
      <c r="H61" s="132">
        <v>0</v>
      </c>
      <c r="I61" s="134">
        <v>0</v>
      </c>
      <c r="J61" s="178">
        <v>0</v>
      </c>
      <c r="K61" s="134">
        <v>720</v>
      </c>
      <c r="L61" s="47"/>
      <c r="M61" s="180" t="s">
        <v>20</v>
      </c>
    </row>
    <row r="62" spans="1:15" s="1" customFormat="1" ht="25.5" customHeight="1">
      <c r="A62" s="245"/>
      <c r="B62" s="143" t="s">
        <v>89</v>
      </c>
      <c r="C62" s="144"/>
      <c r="D62" s="77">
        <v>720</v>
      </c>
      <c r="E62" s="277"/>
      <c r="F62" s="47"/>
      <c r="G62" s="243"/>
      <c r="H62" s="225"/>
      <c r="I62" s="168"/>
      <c r="J62" s="225"/>
      <c r="K62" s="168"/>
      <c r="L62" s="47"/>
      <c r="M62" s="271"/>
    </row>
    <row r="63" spans="1:15" s="1" customFormat="1" ht="50.25" customHeight="1">
      <c r="A63" s="244" t="s">
        <v>25</v>
      </c>
      <c r="B63" s="239" t="s">
        <v>55</v>
      </c>
      <c r="C63" s="240"/>
      <c r="D63" s="241"/>
      <c r="E63" s="165">
        <v>11488.45</v>
      </c>
      <c r="F63" s="47"/>
      <c r="G63" s="129" t="s">
        <v>20</v>
      </c>
      <c r="H63" s="132" t="s">
        <v>20</v>
      </c>
      <c r="I63" s="134">
        <v>0</v>
      </c>
      <c r="J63" s="136">
        <v>0</v>
      </c>
      <c r="K63" s="139">
        <v>11488.45</v>
      </c>
      <c r="L63" s="49"/>
      <c r="M63" s="141" t="s">
        <v>20</v>
      </c>
    </row>
    <row r="64" spans="1:15" s="1" customFormat="1" ht="94.5" customHeight="1">
      <c r="A64" s="245"/>
      <c r="B64" s="66" t="s">
        <v>48</v>
      </c>
      <c r="C64" s="67" t="s">
        <v>93</v>
      </c>
      <c r="D64" s="78">
        <v>11362.02</v>
      </c>
      <c r="E64" s="166"/>
      <c r="F64" s="47"/>
      <c r="G64" s="130"/>
      <c r="H64" s="133"/>
      <c r="I64" s="135"/>
      <c r="J64" s="137"/>
      <c r="K64" s="140"/>
      <c r="L64" s="47"/>
      <c r="M64" s="142"/>
    </row>
    <row r="65" spans="1:13" s="1" customFormat="1" ht="40.5" customHeight="1">
      <c r="A65" s="112"/>
      <c r="B65" s="66" t="s">
        <v>87</v>
      </c>
      <c r="C65" s="67" t="s">
        <v>88</v>
      </c>
      <c r="D65" s="78">
        <v>126.43</v>
      </c>
      <c r="E65" s="167"/>
      <c r="F65" s="47"/>
      <c r="G65" s="131"/>
      <c r="H65" s="131"/>
      <c r="I65" s="131"/>
      <c r="J65" s="138"/>
      <c r="K65" s="131"/>
      <c r="L65" s="47"/>
      <c r="M65" s="131"/>
    </row>
    <row r="66" spans="1:13" s="1" customFormat="1" ht="45.75" customHeight="1">
      <c r="A66" s="127" t="s">
        <v>26</v>
      </c>
      <c r="B66" s="239" t="s">
        <v>56</v>
      </c>
      <c r="C66" s="240"/>
      <c r="D66" s="241"/>
      <c r="E66" s="117">
        <v>1561301.92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1561301.92</v>
      </c>
      <c r="L66" s="47"/>
      <c r="M66" s="84" t="s">
        <v>20</v>
      </c>
    </row>
    <row r="67" spans="1:13" s="1" customFormat="1" ht="50.25" customHeight="1">
      <c r="A67" s="56" t="s">
        <v>27</v>
      </c>
      <c r="B67" s="158" t="s">
        <v>39</v>
      </c>
      <c r="C67" s="159"/>
      <c r="D67" s="160"/>
      <c r="E67" s="108">
        <v>95842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95842</v>
      </c>
      <c r="L67" s="60"/>
      <c r="M67" s="59" t="s">
        <v>20</v>
      </c>
    </row>
    <row r="68" spans="1:13" ht="21.75" customHeight="1">
      <c r="A68" s="184" t="s">
        <v>3</v>
      </c>
      <c r="B68" s="185"/>
      <c r="C68" s="185"/>
      <c r="D68" s="186"/>
      <c r="E68" s="118">
        <f>E12+E16+E18+E20+E24+E36+E41+E43+E45+E48+E50+E52+E55+E61+E63+E66+E67</f>
        <v>3856650.37</v>
      </c>
      <c r="F68" s="97"/>
      <c r="G68" s="98">
        <f>G12+G16+G18+G20+G25+G26+G27+G28+G29+G30+G31+G32+G33+G34+G35+G37+G38+G39+G40+G41+G43+G45+G48+G50+G52</f>
        <v>1111000</v>
      </c>
      <c r="H68" s="100">
        <f>H12+H20</f>
        <v>684594</v>
      </c>
      <c r="I68" s="101">
        <v>0</v>
      </c>
      <c r="J68" s="102">
        <v>0</v>
      </c>
      <c r="K68" s="101">
        <f>K55+K61+K63+K66+K67</f>
        <v>1734056.3699999999</v>
      </c>
      <c r="L68" s="99"/>
      <c r="M68" s="100">
        <f>M12+M16+M18+M20+M25+M26+M27+M29+M30+M31+M33+M34+M35+M37+M38+M39+M40+M41+M43+M45+M48+M50+M52</f>
        <v>327000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0.28807381883569599</v>
      </c>
      <c r="H69" s="36">
        <f>H68/E68</f>
        <v>0.1775099981386179</v>
      </c>
      <c r="I69" s="104">
        <f>I68/E68</f>
        <v>0</v>
      </c>
      <c r="J69" s="104">
        <f>J68/E68</f>
        <v>0</v>
      </c>
      <c r="K69" s="104">
        <f>K68/E68</f>
        <v>0.44962757928196634</v>
      </c>
      <c r="L69" s="105"/>
      <c r="M69" s="104">
        <f>M68/E68</f>
        <v>8.4788603743719701E-2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09">
        <f>G69+H69</f>
        <v>0.46558381697431389</v>
      </c>
      <c r="H70" s="211"/>
      <c r="I70" s="209">
        <f>I69+J69+K69+M69</f>
        <v>0.53441618302568605</v>
      </c>
      <c r="J70" s="210"/>
      <c r="K70" s="210"/>
      <c r="L70" s="210"/>
      <c r="M70" s="211"/>
    </row>
    <row r="71" spans="1:13" s="9" customFormat="1" ht="33" customHeight="1">
      <c r="A71" s="35"/>
      <c r="B71" s="183" t="s">
        <v>94</v>
      </c>
      <c r="C71" s="183"/>
      <c r="D71" s="183"/>
      <c r="E71" s="38"/>
      <c r="F71" s="38"/>
      <c r="G71" s="212"/>
      <c r="H71" s="212"/>
      <c r="I71" s="39"/>
      <c r="J71" s="39"/>
      <c r="K71" s="39"/>
      <c r="L71" s="39"/>
      <c r="M71" s="39"/>
    </row>
    <row r="72" spans="1:13" s="9" customFormat="1" ht="15.75" customHeight="1">
      <c r="A72" s="35"/>
      <c r="B72" s="183"/>
      <c r="C72" s="183"/>
      <c r="D72" s="183"/>
      <c r="E72" s="38"/>
      <c r="F72" s="38"/>
      <c r="G72" s="270" t="s">
        <v>34</v>
      </c>
      <c r="H72" s="270"/>
      <c r="I72" s="270"/>
      <c r="J72" s="242" t="s">
        <v>35</v>
      </c>
      <c r="K72" s="242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23" t="s">
        <v>36</v>
      </c>
      <c r="H73" s="223"/>
      <c r="I73" s="223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23"/>
      <c r="H74" s="223"/>
      <c r="I74" s="223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23"/>
      <c r="H75" s="223"/>
      <c r="I75" s="223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23"/>
      <c r="H76" s="223"/>
      <c r="I76" s="223"/>
      <c r="J76" s="39"/>
      <c r="K76" s="39"/>
      <c r="L76" s="39"/>
      <c r="M76" s="39"/>
    </row>
    <row r="77" spans="1:13" ht="31.5" customHeight="1">
      <c r="A77" s="42"/>
      <c r="B77" s="268" t="s">
        <v>33</v>
      </c>
      <c r="C77" s="268"/>
      <c r="D77" s="43"/>
      <c r="E77" s="44"/>
      <c r="F77" s="44"/>
      <c r="G77" s="223"/>
      <c r="H77" s="223"/>
      <c r="I77" s="223"/>
      <c r="J77" s="269" t="s">
        <v>37</v>
      </c>
      <c r="K77" s="269"/>
      <c r="L77" s="34"/>
      <c r="M77" s="45"/>
    </row>
    <row r="78" spans="1:13">
      <c r="A78" s="42"/>
      <c r="B78" s="46"/>
      <c r="C78" s="46"/>
      <c r="D78" s="43"/>
      <c r="E78" s="44"/>
      <c r="F78" s="44"/>
      <c r="G78" s="207"/>
      <c r="H78" s="207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7"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G20:G23"/>
    <mergeCell ref="E61:E62"/>
    <mergeCell ref="A6:K6"/>
    <mergeCell ref="A20:A23"/>
    <mergeCell ref="G10:H10"/>
    <mergeCell ref="A16:A17"/>
    <mergeCell ref="F18:F19"/>
    <mergeCell ref="A45:A46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D58:D60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28:C28"/>
    <mergeCell ref="B32:C32"/>
    <mergeCell ref="B39:C39"/>
    <mergeCell ref="B40:C40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E16:E17"/>
    <mergeCell ref="G16:G17"/>
    <mergeCell ref="D13:D15"/>
    <mergeCell ref="B17:C17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B48:D48"/>
    <mergeCell ref="B43:D43"/>
    <mergeCell ref="B50:D50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M20:M23"/>
    <mergeCell ref="H43:H44"/>
    <mergeCell ref="E45:E47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G41:G42"/>
    <mergeCell ref="H41:H42"/>
    <mergeCell ref="B20:D20"/>
    <mergeCell ref="E63:E65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I41:I42"/>
    <mergeCell ref="J41:J42"/>
    <mergeCell ref="J24:J35"/>
    <mergeCell ref="I24:I35"/>
    <mergeCell ref="K43:K44"/>
    <mergeCell ref="M43:M44"/>
    <mergeCell ref="G63:G65"/>
    <mergeCell ref="H63:H65"/>
    <mergeCell ref="I63:I65"/>
    <mergeCell ref="J63:J65"/>
    <mergeCell ref="K63:K65"/>
    <mergeCell ref="M63:M65"/>
    <mergeCell ref="B62:C62"/>
    <mergeCell ref="B53:C53"/>
    <mergeCell ref="B25:C25"/>
    <mergeCell ref="B26:C26"/>
    <mergeCell ref="B27:C27"/>
    <mergeCell ref="B29:C29"/>
    <mergeCell ref="B30:C30"/>
    <mergeCell ref="B31:C31"/>
    <mergeCell ref="B33:C33"/>
    <mergeCell ref="L52:L53"/>
    <mergeCell ref="H24:H35"/>
    <mergeCell ref="E36:E40"/>
    <mergeCell ref="H36:H40"/>
    <mergeCell ref="I36:I40"/>
    <mergeCell ref="B36:D36"/>
    <mergeCell ref="B41:D41"/>
    <mergeCell ref="G45:G47"/>
    <mergeCell ref="H45:H47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2014-09-10T08:57:53Z</cp:lastPrinted>
  <dcterms:created xsi:type="dcterms:W3CDTF">2008-10-17T08:29:08Z</dcterms:created>
  <dcterms:modified xsi:type="dcterms:W3CDTF">2014-09-10T11:07:15Z</dcterms:modified>
</cp:coreProperties>
</file>