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0" yWindow="300" windowWidth="17610" windowHeight="840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</sheets>
  <definedNames>
    <definedName name="_xlnm.Print_Area" localSheetId="0">Arkusz1!$A$1:$M$77</definedName>
    <definedName name="_xlnm.Print_Titles" localSheetId="0">Arkusz1!$8:$10</definedName>
  </definedNames>
  <calcPr calcId="145621"/>
</workbook>
</file>

<file path=xl/calcChain.xml><?xml version="1.0" encoding="utf-8"?>
<calcChain xmlns="http://schemas.openxmlformats.org/spreadsheetml/2006/main">
  <c r="E24" i="1" l="1"/>
  <c r="E52" i="1" l="1"/>
  <c r="E68" i="1" s="1"/>
  <c r="E48" i="1"/>
  <c r="G68" i="1" l="1"/>
  <c r="M36" i="1"/>
  <c r="G36" i="1"/>
  <c r="M24" i="1"/>
  <c r="G24" i="1"/>
  <c r="M68" i="1"/>
  <c r="K68" i="1"/>
  <c r="G69" i="1" l="1"/>
  <c r="H68" i="1"/>
  <c r="M69" i="1" l="1"/>
  <c r="J69" i="1"/>
  <c r="H69" i="1"/>
  <c r="K69" i="1"/>
  <c r="I69" i="1"/>
  <c r="G70" i="1" l="1"/>
  <c r="I70" i="1"/>
</calcChain>
</file>

<file path=xl/sharedStrings.xml><?xml version="1.0" encoding="utf-8"?>
<sst xmlns="http://schemas.openxmlformats.org/spreadsheetml/2006/main" count="158" uniqueCount="99">
  <si>
    <t>Lp.</t>
  </si>
  <si>
    <t>Kwota wydatku</t>
  </si>
  <si>
    <t>Odpisy na zakładowy fundusz świadczeń socjalnych lub wypłaty świadczeń urlopowych</t>
  </si>
  <si>
    <t>Razem</t>
  </si>
  <si>
    <t>`</t>
  </si>
  <si>
    <t>Koszt całkowity</t>
  </si>
  <si>
    <t>x</t>
  </si>
  <si>
    <t>Koszt działalności obsługowo-rehabilitacyjnej</t>
  </si>
  <si>
    <t>Koszt działalności gospodarczej</t>
  </si>
  <si>
    <t>Wynagrodzenia personelu zakładu</t>
  </si>
  <si>
    <t>składki od wynagrodzeń wymienionych w pkt 1</t>
  </si>
  <si>
    <t>składki od wynagrodzeń wymienionych w pkt 2</t>
  </si>
  <si>
    <t>składki od wynagrodzeń wymienionych w pkt 3</t>
  </si>
  <si>
    <t>Transport i dowóz niepełnosprawnych pracowników zakładu</t>
  </si>
  <si>
    <t>Szkolenia personelu zakładu</t>
  </si>
  <si>
    <t>Finansowane    ze środków Samorządu Województwa</t>
  </si>
  <si>
    <t>Finansowane      ze środków własnych organizatora</t>
  </si>
  <si>
    <t xml:space="preserve">Wyszczególnienie kosztów.  Rodzaj wydatku </t>
  </si>
  <si>
    <t>§ 8 ust. 1 rozporządzenia w sprawie ZAZ</t>
  </si>
  <si>
    <t>§ 8 ust. 2 rozporządzenia w sprawie ZAZ</t>
  </si>
  <si>
    <t>X</t>
  </si>
  <si>
    <t>6+7+8+9+10+11</t>
  </si>
  <si>
    <t>Finansowane        z innych źródeł (wymienić jakie)</t>
  </si>
  <si>
    <t xml:space="preserve">13. </t>
  </si>
  <si>
    <t xml:space="preserve">14. </t>
  </si>
  <si>
    <t xml:space="preserve">15. </t>
  </si>
  <si>
    <t xml:space="preserve">16. </t>
  </si>
  <si>
    <t>17.</t>
  </si>
  <si>
    <t>Inne niezbędne do realizacji rehabilitacji, obsługi  i prowadzenia działalności wytwórczej lub usługowej</t>
  </si>
  <si>
    <t xml:space="preserve"> Kalkulacja wydatku</t>
  </si>
  <si>
    <t>Finansowane                   ze środków PFRON będących                     w dyspozycji Województwa</t>
  </si>
  <si>
    <t>Materiały, energia, usługi materialne i usługi niematerialne</t>
  </si>
  <si>
    <t>Finansowane   ze sprzedaży wyrobów            i usług</t>
  </si>
  <si>
    <t xml:space="preserve"> .......................................                                                             Podpis i pieczęć imienna </t>
  </si>
  <si>
    <t xml:space="preserve">  Organizator</t>
  </si>
  <si>
    <t xml:space="preserve">                            </t>
  </si>
  <si>
    <t xml:space="preserve">.........................................                               Podpis i pieczęć imienna  </t>
  </si>
  <si>
    <t>Wynagrodzenia osób niepełnosprawnych zaliczanych do znacznego  
lub umiarkowanego stopnia niepełnosprawności</t>
  </si>
  <si>
    <t>Naprawy maszyn i urządzeń oraz koniecznej wymiany części maszyn 
i urządzeń niezbędnych  do prowadzenia produkcji lub świadczenia usług</t>
  </si>
  <si>
    <t xml:space="preserve"> Finansowane        ze środków PFRON otrzymanych       bez pośrednictwa Województwa (SODiR, inne)</t>
  </si>
  <si>
    <t>max. 90%</t>
  </si>
  <si>
    <t>ubezpieczenie budynku</t>
  </si>
  <si>
    <t>materiały biurowe</t>
  </si>
  <si>
    <t>środki czystości</t>
  </si>
  <si>
    <t>badania lekarskie personelu zakładu</t>
  </si>
  <si>
    <t>Wymiana maszyn i urządzeń w związku: 
a) ze zmianą profilu działalności zakładu 
b) z wprowadzeniem ulepszeń technicznych lub technologicznych</t>
  </si>
  <si>
    <t>Wynagrodzenia osób niepełnosprawnych zaliczanych do znacznego lub umiarkowanego stopnia niepełnosprawności, obliczanego  na podstawie ustalonego w procesie negocjacji procentowego wskaźnika minimalnego wynagrodzenia</t>
  </si>
  <si>
    <t>składki od wynagrodzeń wymienionych w pkt 13</t>
  </si>
  <si>
    <t>Dodatkowe wynagrodzenia roczne, odprawy emerytalne i pośmiertne oraz nagrody jubileuszowe</t>
  </si>
  <si>
    <t>energia elektryczna pozaprodukcyjna 50% wartości faktury</t>
  </si>
  <si>
    <t>usługi telekomunikacyjne 50% wartości faktury</t>
  </si>
  <si>
    <t>nadzór informatyczny</t>
  </si>
  <si>
    <t>przeglądy i naprawy</t>
  </si>
  <si>
    <t>Nagrody i premie dla osób niepełnosprawnych zaliczonych do znacznego lub umiarkowanego stopnia niepełnosprawności, w wysokości do 30% miesięcznego wynagrodzenia, o któtym mowa w pkt 13</t>
  </si>
  <si>
    <t>Składki na ubezpieczenia społeczne należne od pracodawcy oraz składki 
na FGŚP i FP należne od pracowdawcy, naliczone od kwot wymienionych w pkt 13 i 14</t>
  </si>
  <si>
    <t>Materiały, energia, usługi materialne i usługi niematerialne, niezbędne do prowadzenia działalności wytwórczej lub usługowej</t>
  </si>
  <si>
    <t>Składki na ubezpieczenia społeczne należne od pracodawcy, składki na FGŚP i FP należne od pracodawcy, naliczone od kwot wymienionych w pkt 1-3</t>
  </si>
  <si>
    <t>Szkolenia osób niepełnosprawnych zaliczanych do znacznego  lub umiarkowanego stopnia niepełnosprawności związane z przygotowaniem ich do pracy na otwartym rynku pracy lub z prowadzoną działalnością wytwórczą lub usługową zakładu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</si>
  <si>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</si>
  <si>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</si>
  <si>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</si>
  <si>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</si>
  <si>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</si>
  <si>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</si>
  <si>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</si>
  <si>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</si>
  <si>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</si>
  <si>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</si>
  <si>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</si>
  <si>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 xml:space="preserve">Preliminarz kosztów działania Zakładu Aktywności Zawodowej "Centralna Kuchnia" w Stargardzie Szczecińskim w roku 2014 </t>
  </si>
  <si>
    <t>44 zatrudnionych na 0,55 etatu</t>
  </si>
  <si>
    <t xml:space="preserve"> x 1 600 zł x 12 m-cy = 464 640 zł</t>
  </si>
  <si>
    <t>1 zatrudniony na 0,70 etatu</t>
  </si>
  <si>
    <t xml:space="preserve"> x 1 600 zł x 12 m-cy = 13 440 zł</t>
  </si>
  <si>
    <t>11 zatrudnionych na 0,80 etatu</t>
  </si>
  <si>
    <t xml:space="preserve">  x 1 600 zł x 12 m-cy = 168 960 zł</t>
  </si>
  <si>
    <t xml:space="preserve">ogrzewanie </t>
  </si>
  <si>
    <t>woda i odbiór ścieków 30% wartości faktury</t>
  </si>
  <si>
    <t>ochrona budynku</t>
  </si>
  <si>
    <t>wywóz nieczystości</t>
  </si>
  <si>
    <t>usługa zlecone firmom transportowy</t>
  </si>
  <si>
    <t>ubezpieczenie 5 samochodów</t>
  </si>
  <si>
    <t>paliwo i akcesoria do samochodowe (żarówki, oleje, płyny, kosmetyki samochodowe)</t>
  </si>
  <si>
    <t>1 276,25 zł x 33,60 etatu os.niepełnosprawnych</t>
  </si>
  <si>
    <t>1 093,93 zł x 22 etaty personelu zakładu</t>
  </si>
  <si>
    <t>813 000 zł x 20,01%  =  166 283,10 zł</t>
  </si>
  <si>
    <t>składki od wynagrodzeń wymienionych w pkt 14</t>
  </si>
  <si>
    <t>720 zł x 17,56% = 126,43 zł</t>
  </si>
  <si>
    <t>1 osoba niepełnosprawna (2 nagrody x 360 zł)</t>
  </si>
  <si>
    <t>647 040 zł w tym refunfacja SODiR 90% = 582 336 zł i środki ZAZ 10% = 64 704 zł</t>
  </si>
  <si>
    <t>23 osoby w tym: 19 etatów x 3 250 zł x 12 m-cy = 741 000 zł;
3 etaty x 2 700 zł x 12 m-cy = 90 000 zł;</t>
  </si>
  <si>
    <t>647 040 zł x 17,56% = 113 620,22 zł w tym refundacja SOiIR 90% = 102 258,20 zł i ze środków ZAZ 10% = 
11 362,02 zł</t>
  </si>
  <si>
    <t>647 040 zł x 17,56% = 113 620,22 zł w tym refundacja SODiR 90% = 102 258,20 zł i ze środków ZAZ 10% = 
11 362,02 zł</t>
  </si>
  <si>
    <t xml:space="preserve">                              Województwo</t>
  </si>
  <si>
    <t>Wymiana zamortyzowanych maszyn, urządzeń i wyposażenia niezbędnych do prowadzenia produkcji lub świadczenia usług</t>
  </si>
  <si>
    <t>wymiana kotłów warzelnych
zakup samochódu dostawczego służącego do przewozu żywności</t>
  </si>
  <si>
    <t>Załącznik Nr 2a do aneksu nr 23 z dnia …..……………………… 2014 r.
do umowy nr WZiPS-II/37/08 z dnia 27 czerwca 2008 r.</t>
  </si>
  <si>
    <t>46 742,58                                                                                                                                                     82 621,00</t>
  </si>
  <si>
    <t>remont pomieszczeń, konserwacja, serwis oraz naprawa maszyn i urządzeń, zakup pojemników gastronomicznych, naczyń oraz drobnego sprzętu kuchennego
odprawa rentowa dla pracownika zakładu,                                  wózki do transportu na zewnątrz
wózki transportowe dwupółkowe
wózko-wanny
pokrywki z uszczelką do pojemników GN
pojemniki do transportu z pokrywką
blender gastronomiczny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</si>
</sst>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zł&quot;"/>
    <numFmt numFmtId="165" formatCode="#,##0.00\ _z_ł"/>
    <numFmt numFmtId="166" formatCode="#,##0.00_ ;\-#,##0.00\ "/>
  </numFmts>
  <fonts count="36">
    <font>
      <sz val="11"/>
      <color theme="1"/>
      <name val="Czcionka tekstu podstawowego"/>
      <family val="2"/>
      <charset val="238"/>
    </font>
    <font>
      <sz val="8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i/>
      <sz val="8"/>
      <color indexed="8"/>
      <name val="Czcionka tekstu podstawowego"/>
      <charset val="238"/>
    </font>
    <font>
      <b/>
      <sz val="12"/>
      <color indexed="8"/>
      <name val="Arial Black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Czcionka tekstu podstawowego"/>
      <charset val="238"/>
    </font>
    <font>
      <b/>
      <sz val="10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zcionka tekstu podstawowego"/>
      <family val="2"/>
      <charset val="238"/>
    </font>
    <font>
      <i/>
      <sz val="10"/>
      <color indexed="8"/>
      <name val="Czcionka tekstu podstawowego"/>
      <charset val="238"/>
    </font>
    <font>
      <i/>
      <sz val="10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color indexed="8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10"/>
      <color theme="1"/>
      <name val="Czcionka tekstu podstawowego"/>
      <family val="2"/>
      <charset val="238"/>
    </font>
    <font>
      <b/>
      <sz val="10"/>
      <color theme="1"/>
      <name val="Arial"/>
      <family val="2"/>
      <charset val="238"/>
    </font>
    <font>
      <i/>
      <sz val="9"/>
      <color indexed="8"/>
      <name val="Czcionka tekstu podstawowego"/>
      <charset val="238"/>
    </font>
    <font>
      <i/>
      <sz val="10"/>
      <color theme="1"/>
      <name val="Czcionka tekstu podstawowego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i/>
      <sz val="11"/>
      <color theme="1"/>
      <name val="Czcionka tekstu podstawowego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2">
    <xf numFmtId="0" fontId="0" fillId="0" borderId="0" xfId="0"/>
    <xf numFmtId="0" fontId="0" fillId="0" borderId="0" xfId="0" applyAlignment="1">
      <alignment vertical="center"/>
    </xf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 shrinkToFit="1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horizontal="center"/>
    </xf>
    <xf numFmtId="0" fontId="20" fillId="0" borderId="0" xfId="0" applyNumberFormat="1" applyFont="1" applyAlignment="1">
      <alignment vertical="center"/>
    </xf>
    <xf numFmtId="0" fontId="0" fillId="3" borderId="0" xfId="0" applyFill="1"/>
    <xf numFmtId="165" fontId="1" fillId="0" borderId="0" xfId="0" applyNumberFormat="1" applyFont="1" applyAlignment="1">
      <alignment horizontal="center" textRotation="90" wrapText="1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 shrinkToFit="1"/>
    </xf>
    <xf numFmtId="0" fontId="6" fillId="4" borderId="2" xfId="0" applyNumberFormat="1" applyFont="1" applyFill="1" applyBorder="1" applyAlignment="1">
      <alignment horizontal="center" vertical="center" wrapText="1"/>
    </xf>
    <xf numFmtId="0" fontId="22" fillId="4" borderId="2" xfId="0" applyNumberFormat="1" applyFont="1" applyFill="1" applyBorder="1" applyAlignment="1">
      <alignment horizontal="center" vertical="center"/>
    </xf>
    <xf numFmtId="0" fontId="22" fillId="4" borderId="1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 shrinkToFit="1"/>
    </xf>
    <xf numFmtId="165" fontId="6" fillId="4" borderId="2" xfId="0" applyNumberFormat="1" applyFont="1" applyFill="1" applyBorder="1" applyAlignment="1">
      <alignment horizontal="center" vertical="center" wrapText="1"/>
    </xf>
    <xf numFmtId="165" fontId="23" fillId="4" borderId="2" xfId="0" applyNumberFormat="1" applyFont="1" applyFill="1" applyBorder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165" fontId="14" fillId="5" borderId="2" xfId="0" applyNumberFormat="1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 textRotation="90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0" fontId="13" fillId="5" borderId="1" xfId="0" applyNumberFormat="1" applyFont="1" applyFill="1" applyBorder="1" applyAlignment="1">
      <alignment horizontal="center" vertical="center" wrapText="1" shrinkToFit="1"/>
    </xf>
    <xf numFmtId="10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textRotation="90" wrapText="1" shrinkToFit="1"/>
    </xf>
    <xf numFmtId="165" fontId="13" fillId="3" borderId="0" xfId="0" applyNumberFormat="1" applyFont="1" applyFill="1" applyBorder="1" applyAlignment="1">
      <alignment horizontal="center" vertical="center" wrapText="1" shrinkToFit="1"/>
    </xf>
    <xf numFmtId="0" fontId="10" fillId="3" borderId="0" xfId="0" applyFont="1" applyFill="1" applyBorder="1" applyAlignment="1">
      <alignment horizontal="left" vertical="center"/>
    </xf>
    <xf numFmtId="0" fontId="15" fillId="3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/>
    </xf>
    <xf numFmtId="164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center" textRotation="90" wrapText="1" shrinkToFit="1"/>
    </xf>
    <xf numFmtId="165" fontId="12" fillId="0" borderId="0" xfId="0" applyNumberFormat="1" applyFont="1" applyAlignment="1">
      <alignment horizontal="center" wrapText="1" shrinkToFit="1"/>
    </xf>
    <xf numFmtId="0" fontId="12" fillId="0" borderId="0" xfId="0" applyFont="1" applyAlignment="1">
      <alignment horizontal="center" wrapText="1" shrinkToFit="1"/>
    </xf>
    <xf numFmtId="0" fontId="24" fillId="3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4" fillId="3" borderId="8" xfId="0" applyFont="1" applyFill="1" applyBorder="1" applyAlignment="1">
      <alignment horizontal="center" vertical="center" wrapText="1"/>
    </xf>
    <xf numFmtId="165" fontId="18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165" fontId="8" fillId="5" borderId="2" xfId="0" applyNumberFormat="1" applyFont="1" applyFill="1" applyBorder="1" applyAlignment="1">
      <alignment horizontal="center" vertical="center" textRotation="90"/>
    </xf>
    <xf numFmtId="0" fontId="24" fillId="0" borderId="2" xfId="0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 textRotation="90"/>
    </xf>
    <xf numFmtId="0" fontId="24" fillId="5" borderId="3" xfId="0" applyFont="1" applyFill="1" applyBorder="1" applyAlignment="1">
      <alignment vertical="center"/>
    </xf>
    <xf numFmtId="0" fontId="24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5" fontId="13" fillId="5" borderId="2" xfId="0" applyNumberFormat="1" applyFont="1" applyFill="1" applyBorder="1" applyAlignment="1">
      <alignment horizontal="center" vertical="center"/>
    </xf>
    <xf numFmtId="164" fontId="30" fillId="3" borderId="4" xfId="0" applyNumberFormat="1" applyFont="1" applyFill="1" applyBorder="1" applyAlignment="1">
      <alignment horizontal="center" vertical="center" wrapText="1" shrinkToFi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/>
    </xf>
    <xf numFmtId="164" fontId="8" fillId="5" borderId="6" xfId="0" applyNumberFormat="1" applyFont="1" applyFill="1" applyBorder="1" applyAlignment="1">
      <alignment horizontal="center" vertical="center" textRotation="90"/>
    </xf>
    <xf numFmtId="164" fontId="8" fillId="5" borderId="7" xfId="0" applyNumberFormat="1" applyFont="1" applyFill="1" applyBorder="1" applyAlignment="1">
      <alignment horizontal="center" vertical="center" textRotation="90"/>
    </xf>
    <xf numFmtId="164" fontId="8" fillId="5" borderId="6" xfId="0" applyNumberFormat="1" applyFont="1" applyFill="1" applyBorder="1" applyAlignment="1">
      <alignment horizontal="center" vertical="center"/>
    </xf>
    <xf numFmtId="164" fontId="8" fillId="5" borderId="7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 wrapText="1" shrinkToFit="1"/>
    </xf>
    <xf numFmtId="164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/>
    </xf>
    <xf numFmtId="164" fontId="31" fillId="3" borderId="4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8" fillId="3" borderId="2" xfId="0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 textRotation="90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13" fillId="5" borderId="1" xfId="0" applyNumberFormat="1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4" fontId="32" fillId="0" borderId="3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3" fillId="5" borderId="1" xfId="0" applyNumberFormat="1" applyFont="1" applyFill="1" applyBorder="1" applyAlignment="1">
      <alignment horizontal="center" vertical="center" textRotation="90" wrapText="1" shrinkToFit="1"/>
    </xf>
    <xf numFmtId="164" fontId="18" fillId="5" borderId="5" xfId="0" applyNumberFormat="1" applyFont="1" applyFill="1" applyBorder="1" applyAlignment="1">
      <alignment horizontal="center" vertical="center" wrapText="1" shrinkToFit="1"/>
    </xf>
    <xf numFmtId="164" fontId="24" fillId="0" borderId="0" xfId="0" applyNumberFormat="1" applyFont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 wrapText="1" shrinkToFit="1"/>
    </xf>
    <xf numFmtId="164" fontId="18" fillId="5" borderId="1" xfId="0" applyNumberFormat="1" applyFont="1" applyFill="1" applyBorder="1" applyAlignment="1">
      <alignment horizontal="center" vertical="center" wrapText="1" shrinkToFit="1"/>
    </xf>
    <xf numFmtId="164" fontId="18" fillId="0" borderId="1" xfId="0" applyNumberFormat="1" applyFont="1" applyFill="1" applyBorder="1" applyAlignment="1">
      <alignment horizontal="center" vertical="center" wrapText="1" shrinkToFit="1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2" xfId="0" applyNumberFormat="1" applyFont="1" applyFill="1" applyBorder="1" applyAlignment="1">
      <alignment horizontal="center" vertical="center" wrapText="1" shrinkToFit="1"/>
    </xf>
    <xf numFmtId="10" fontId="24" fillId="3" borderId="0" xfId="0" applyNumberFormat="1" applyFont="1" applyFill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vertical="center"/>
    </xf>
    <xf numFmtId="164" fontId="31" fillId="0" borderId="5" xfId="0" applyNumberFormat="1" applyFont="1" applyBorder="1" applyAlignment="1">
      <alignment horizontal="center" vertical="center" wrapText="1"/>
    </xf>
    <xf numFmtId="164" fontId="24" fillId="5" borderId="12" xfId="0" applyNumberFormat="1" applyFont="1" applyFill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 wrapText="1" shrinkToFit="1"/>
    </xf>
    <xf numFmtId="164" fontId="15" fillId="5" borderId="4" xfId="0" applyNumberFormat="1" applyFont="1" applyFill="1" applyBorder="1" applyAlignment="1">
      <alignment horizontal="center" vertical="center" wrapText="1" shrinkToFit="1"/>
    </xf>
    <xf numFmtId="164" fontId="25" fillId="5" borderId="2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 wrapText="1"/>
    </xf>
    <xf numFmtId="164" fontId="25" fillId="5" borderId="4" xfId="0" applyNumberFormat="1" applyFont="1" applyFill="1" applyBorder="1" applyAlignment="1">
      <alignment horizontal="center" vertical="center"/>
    </xf>
    <xf numFmtId="164" fontId="24" fillId="5" borderId="4" xfId="0" applyNumberFormat="1" applyFont="1" applyFill="1" applyBorder="1" applyAlignment="1">
      <alignment horizontal="center" vertical="center"/>
    </xf>
    <xf numFmtId="164" fontId="25" fillId="3" borderId="1" xfId="0" applyNumberFormat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vertical="center"/>
    </xf>
    <xf numFmtId="166" fontId="11" fillId="0" borderId="1" xfId="0" applyNumberFormat="1" applyFont="1" applyBorder="1" applyAlignment="1">
      <alignment horizontal="center" vertical="center" wrapText="1"/>
    </xf>
    <xf numFmtId="165" fontId="5" fillId="0" borderId="0" xfId="0" applyNumberFormat="1" applyFont="1" applyAlignment="1">
      <alignment horizontal="right" wrapText="1" shrinkToFit="1"/>
    </xf>
    <xf numFmtId="164" fontId="13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wrapText="1" shrinkToFit="1"/>
    </xf>
    <xf numFmtId="165" fontId="18" fillId="3" borderId="0" xfId="0" applyNumberFormat="1" applyFont="1" applyFill="1" applyBorder="1" applyAlignment="1">
      <alignment horizontal="center" vertical="center" wrapText="1" shrinkToFit="1"/>
    </xf>
    <xf numFmtId="0" fontId="22" fillId="5" borderId="2" xfId="0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164" fontId="22" fillId="3" borderId="2" xfId="0" applyNumberFormat="1" applyFont="1" applyFill="1" applyBorder="1" applyAlignment="1">
      <alignment horizontal="center" vertical="center"/>
    </xf>
    <xf numFmtId="164" fontId="24" fillId="3" borderId="5" xfId="0" applyNumberFormat="1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2" fillId="5" borderId="9" xfId="0" applyFont="1" applyFill="1" applyBorder="1" applyAlignment="1">
      <alignment horizontal="left" vertical="center" wrapText="1"/>
    </xf>
    <xf numFmtId="0" fontId="22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164" fontId="8" fillId="0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0" xfId="0" applyFont="1" applyAlignment="1">
      <alignment horizontal="center" wrapText="1" shrinkToFit="1"/>
    </xf>
    <xf numFmtId="0" fontId="17" fillId="0" borderId="0" xfId="0" applyFont="1" applyAlignment="1">
      <alignment horizontal="center" wrapText="1" shrinkToFit="1"/>
    </xf>
    <xf numFmtId="0" fontId="6" fillId="5" borderId="9" xfId="0" applyFont="1" applyFill="1" applyBorder="1" applyAlignment="1">
      <alignment horizontal="left" vertical="center" wrapText="1" shrinkToFit="1"/>
    </xf>
    <xf numFmtId="0" fontId="6" fillId="5" borderId="14" xfId="0" applyFont="1" applyFill="1" applyBorder="1" applyAlignment="1">
      <alignment horizontal="left" vertical="center" wrapText="1" shrinkToFit="1"/>
    </xf>
    <xf numFmtId="0" fontId="6" fillId="5" borderId="4" xfId="0" applyFont="1" applyFill="1" applyBorder="1" applyAlignment="1">
      <alignment horizontal="left" vertical="center" wrapText="1" shrinkToFit="1"/>
    </xf>
    <xf numFmtId="0" fontId="6" fillId="5" borderId="9" xfId="0" applyFont="1" applyFill="1" applyBorder="1" applyAlignment="1">
      <alignment vertical="center" wrapText="1" shrinkToFit="1"/>
    </xf>
    <xf numFmtId="0" fontId="6" fillId="5" borderId="14" xfId="0" applyFont="1" applyFill="1" applyBorder="1" applyAlignment="1">
      <alignment vertical="center" wrapText="1" shrinkToFit="1"/>
    </xf>
    <xf numFmtId="0" fontId="6" fillId="5" borderId="4" xfId="0" applyFont="1" applyFill="1" applyBorder="1" applyAlignment="1">
      <alignment vertical="center" wrapText="1" shrinkToFi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 wrapText="1"/>
    </xf>
    <xf numFmtId="164" fontId="13" fillId="5" borderId="3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164" fontId="24" fillId="0" borderId="5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/>
    </xf>
    <xf numFmtId="0" fontId="24" fillId="5" borderId="2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165" fontId="6" fillId="4" borderId="9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13" fillId="5" borderId="2" xfId="0" applyNumberFormat="1" applyFont="1" applyFill="1" applyBorder="1" applyAlignment="1">
      <alignment horizontal="center" vertical="center" textRotation="90"/>
    </xf>
    <xf numFmtId="164" fontId="13" fillId="5" borderId="3" xfId="0" applyNumberFormat="1" applyFont="1" applyFill="1" applyBorder="1" applyAlignment="1">
      <alignment horizontal="center" vertical="center" textRotation="90"/>
    </xf>
    <xf numFmtId="0" fontId="24" fillId="5" borderId="2" xfId="0" applyFont="1" applyFill="1" applyBorder="1" applyAlignment="1">
      <alignment vertical="center"/>
    </xf>
    <xf numFmtId="0" fontId="24" fillId="5" borderId="3" xfId="0" applyFont="1" applyFill="1" applyBorder="1" applyAlignment="1">
      <alignment vertical="center"/>
    </xf>
    <xf numFmtId="164" fontId="8" fillId="5" borderId="2" xfId="0" applyNumberFormat="1" applyFont="1" applyFill="1" applyBorder="1" applyAlignment="1">
      <alignment horizontal="center" vertical="center"/>
    </xf>
    <xf numFmtId="164" fontId="8" fillId="5" borderId="5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24" fillId="3" borderId="3" xfId="0" applyNumberFormat="1" applyFont="1" applyFill="1" applyBorder="1" applyAlignment="1">
      <alignment horizontal="center" vertical="center"/>
    </xf>
    <xf numFmtId="164" fontId="24" fillId="5" borderId="2" xfId="0" applyNumberFormat="1" applyFont="1" applyFill="1" applyBorder="1" applyAlignment="1">
      <alignment horizontal="center" vertical="center"/>
    </xf>
    <xf numFmtId="164" fontId="24" fillId="5" borderId="3" xfId="0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3" borderId="9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vertical="center" wrapText="1" shrinkToFit="1"/>
    </xf>
    <xf numFmtId="164" fontId="11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 shrinkToFit="1"/>
    </xf>
    <xf numFmtId="0" fontId="24" fillId="5" borderId="1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25" fillId="3" borderId="2" xfId="0" applyNumberFormat="1" applyFont="1" applyFill="1" applyBorder="1" applyAlignment="1">
      <alignment horizontal="center" vertical="center"/>
    </xf>
    <xf numFmtId="165" fontId="25" fillId="3" borderId="3" xfId="0" applyNumberFormat="1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164" fontId="13" fillId="5" borderId="2" xfId="0" applyNumberFormat="1" applyFont="1" applyFill="1" applyBorder="1" applyAlignment="1">
      <alignment horizontal="center" vertical="center"/>
    </xf>
    <xf numFmtId="164" fontId="13" fillId="5" borderId="3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/>
    </xf>
    <xf numFmtId="165" fontId="25" fillId="5" borderId="3" xfId="0" applyNumberFormat="1" applyFont="1" applyFill="1" applyBorder="1" applyAlignment="1">
      <alignment horizontal="center" vertical="center"/>
    </xf>
    <xf numFmtId="164" fontId="8" fillId="5" borderId="3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 vertical="center"/>
    </xf>
    <xf numFmtId="165" fontId="18" fillId="3" borderId="2" xfId="0" applyNumberFormat="1" applyFont="1" applyFill="1" applyBorder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0" fillId="3" borderId="9" xfId="0" applyFont="1" applyFill="1" applyBorder="1" applyAlignment="1">
      <alignment horizontal="right" vertical="center" wrapText="1" shrinkToFit="1"/>
    </xf>
    <xf numFmtId="165" fontId="13" fillId="3" borderId="0" xfId="0" applyNumberFormat="1" applyFont="1" applyFill="1" applyBorder="1" applyAlignment="1">
      <alignment horizontal="right" wrapText="1" shrinkToFit="1"/>
    </xf>
    <xf numFmtId="164" fontId="8" fillId="5" borderId="2" xfId="0" applyNumberFormat="1" applyFont="1" applyFill="1" applyBorder="1" applyAlignment="1">
      <alignment horizontal="center" vertical="center" textRotation="90"/>
    </xf>
    <xf numFmtId="164" fontId="8" fillId="5" borderId="5" xfId="0" applyNumberFormat="1" applyFont="1" applyFill="1" applyBorder="1" applyAlignment="1">
      <alignment horizontal="center" vertical="center" textRotation="90"/>
    </xf>
    <xf numFmtId="10" fontId="13" fillId="5" borderId="9" xfId="0" applyNumberFormat="1" applyFont="1" applyFill="1" applyBorder="1" applyAlignment="1">
      <alignment horizontal="center" vertical="center" wrapText="1" shrinkToFit="1"/>
    </xf>
    <xf numFmtId="10" fontId="13" fillId="5" borderId="4" xfId="0" applyNumberFormat="1" applyFont="1" applyFill="1" applyBorder="1" applyAlignment="1">
      <alignment horizontal="center" vertical="center" wrapText="1" shrinkToFit="1"/>
    </xf>
    <xf numFmtId="165" fontId="25" fillId="3" borderId="5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/>
    </xf>
    <xf numFmtId="0" fontId="29" fillId="3" borderId="9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5" xfId="0" applyFont="1" applyFill="1" applyBorder="1" applyAlignment="1">
      <alignment horizontal="left" vertical="center" wrapText="1"/>
    </xf>
    <xf numFmtId="0" fontId="22" fillId="5" borderId="7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3" xfId="0" applyFont="1" applyFill="1" applyBorder="1" applyAlignment="1">
      <alignment horizontal="left" vertical="center" wrapText="1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5" fontId="35" fillId="3" borderId="0" xfId="0" applyNumberFormat="1" applyFont="1" applyFill="1" applyBorder="1" applyAlignment="1">
      <alignment horizontal="center" vertical="center" wrapText="1" shrinkToFit="1"/>
    </xf>
    <xf numFmtId="0" fontId="24" fillId="5" borderId="5" xfId="0" applyFont="1" applyFill="1" applyBorder="1" applyAlignment="1">
      <alignment vertical="center"/>
    </xf>
    <xf numFmtId="164" fontId="26" fillId="5" borderId="9" xfId="0" applyNumberFormat="1" applyFont="1" applyFill="1" applyBorder="1" applyAlignment="1">
      <alignment horizontal="left" vertical="center" wrapText="1"/>
    </xf>
    <xf numFmtId="164" fontId="26" fillId="5" borderId="14" xfId="0" applyNumberFormat="1" applyFont="1" applyFill="1" applyBorder="1" applyAlignment="1">
      <alignment horizontal="left" vertical="center" wrapText="1"/>
    </xf>
    <xf numFmtId="164" fontId="26" fillId="5" borderId="4" xfId="0" applyNumberFormat="1" applyFont="1" applyFill="1" applyBorder="1" applyAlignment="1">
      <alignment horizontal="left" vertical="center" wrapText="1"/>
    </xf>
    <xf numFmtId="0" fontId="18" fillId="3" borderId="9" xfId="0" applyNumberFormat="1" applyFont="1" applyFill="1" applyBorder="1" applyAlignment="1">
      <alignment horizontal="center" vertical="center" wrapText="1"/>
    </xf>
    <xf numFmtId="0" fontId="6" fillId="3" borderId="14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165" fontId="25" fillId="5" borderId="1" xfId="0" applyNumberFormat="1" applyFont="1" applyFill="1" applyBorder="1" applyAlignment="1">
      <alignment horizontal="center" vertical="center"/>
    </xf>
    <xf numFmtId="10" fontId="13" fillId="5" borderId="14" xfId="0" applyNumberFormat="1" applyFont="1" applyFill="1" applyBorder="1" applyAlignment="1">
      <alignment horizontal="center" vertical="center" wrapText="1" shrinkToFit="1"/>
    </xf>
    <xf numFmtId="165" fontId="13" fillId="3" borderId="8" xfId="0" applyNumberFormat="1" applyFont="1" applyFill="1" applyBorder="1" applyAlignment="1">
      <alignment horizontal="center" vertical="center" wrapText="1" shrinkToFit="1"/>
    </xf>
    <xf numFmtId="164" fontId="13" fillId="0" borderId="2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164" fontId="13" fillId="0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5" fontId="25" fillId="5" borderId="5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wrapText="1" shrinkToFit="1"/>
    </xf>
    <xf numFmtId="0" fontId="35" fillId="3" borderId="0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5" borderId="2" xfId="0" applyNumberFormat="1" applyFont="1" applyFill="1" applyBorder="1" applyAlignment="1">
      <alignment horizontal="center" vertical="center" wrapText="1"/>
    </xf>
    <xf numFmtId="164" fontId="8" fillId="5" borderId="3" xfId="0" applyNumberFormat="1" applyFont="1" applyFill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164" fontId="8" fillId="5" borderId="15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5" fontId="25" fillId="5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164" fontId="22" fillId="3" borderId="3" xfId="0" applyNumberFormat="1" applyFont="1" applyFill="1" applyBorder="1" applyAlignment="1">
      <alignment horizontal="center" vertical="center"/>
    </xf>
    <xf numFmtId="164" fontId="24" fillId="3" borderId="2" xfId="0" applyNumberFormat="1" applyFont="1" applyFill="1" applyBorder="1" applyAlignment="1">
      <alignment horizontal="center" vertical="center" wrapText="1"/>
    </xf>
    <xf numFmtId="164" fontId="24" fillId="3" borderId="3" xfId="0" applyNumberFormat="1" applyFont="1" applyFill="1" applyBorder="1" applyAlignment="1">
      <alignment horizontal="center" vertical="center" wrapText="1"/>
    </xf>
    <xf numFmtId="164" fontId="24" fillId="5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164" fontId="33" fillId="0" borderId="3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showRuler="0" view="pageBreakPreview" zoomScaleNormal="130" zoomScaleSheetLayoutView="100" zoomScalePageLayoutView="94" workbookViewId="0">
      <pane ySplit="9" topLeftCell="A70" activePane="bottomLeft" state="frozen"/>
      <selection pane="bottomLeft" activeCell="G72" sqref="G72:I72"/>
    </sheetView>
  </sheetViews>
  <sheetFormatPr defaultRowHeight="14.25"/>
  <cols>
    <col min="1" max="1" width="3.875" style="7" customWidth="1"/>
    <col min="2" max="2" width="24.625" style="3" customWidth="1"/>
    <col min="3" max="3" width="19.125" style="3" customWidth="1"/>
    <col min="4" max="4" width="15.625" style="3" customWidth="1"/>
    <col min="5" max="5" width="13.75" style="10" customWidth="1"/>
    <col min="6" max="6" width="11.625" style="10" hidden="1" customWidth="1"/>
    <col min="7" max="7" width="16.625" style="4" customWidth="1"/>
    <col min="8" max="8" width="15.125" style="4" customWidth="1"/>
    <col min="9" max="9" width="12.625" style="4" customWidth="1"/>
    <col min="10" max="10" width="14.625" style="4" customWidth="1"/>
    <col min="11" max="11" width="12.875" style="4" customWidth="1"/>
    <col min="12" max="12" width="10.625" style="11" hidden="1" customWidth="1"/>
    <col min="13" max="13" width="13.375" style="4" customWidth="1"/>
  </cols>
  <sheetData>
    <row r="1" spans="1:17" ht="33.75" customHeight="1">
      <c r="G1" s="129" t="s">
        <v>96</v>
      </c>
      <c r="H1" s="129"/>
      <c r="I1" s="129"/>
      <c r="J1" s="129"/>
      <c r="K1" s="129"/>
      <c r="L1" s="129"/>
      <c r="M1" s="129"/>
    </row>
    <row r="2" spans="1:17" ht="6.75" customHeight="1">
      <c r="G2" s="251"/>
      <c r="H2" s="251"/>
      <c r="I2" s="251"/>
      <c r="J2" s="251"/>
      <c r="L2" s="4"/>
    </row>
    <row r="3" spans="1:17" ht="12.75" customHeight="1">
      <c r="B3" s="145"/>
      <c r="C3" s="145"/>
    </row>
    <row r="4" spans="1:17" ht="5.25" customHeight="1">
      <c r="B4" s="146"/>
      <c r="C4" s="146"/>
      <c r="I4" s="4" t="s">
        <v>4</v>
      </c>
    </row>
    <row r="5" spans="1:17" hidden="1"/>
    <row r="6" spans="1:17" ht="19.5">
      <c r="A6" s="159" t="s">
        <v>69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51"/>
      <c r="M6" s="51"/>
    </row>
    <row r="7" spans="1:17" ht="10.5" customHeight="1">
      <c r="B7" s="2"/>
      <c r="C7" s="2"/>
      <c r="D7" s="2"/>
    </row>
    <row r="8" spans="1:17" s="1" customFormat="1" ht="96.75" customHeight="1">
      <c r="A8" s="13" t="s">
        <v>0</v>
      </c>
      <c r="B8" s="14" t="s">
        <v>17</v>
      </c>
      <c r="C8" s="14" t="s">
        <v>29</v>
      </c>
      <c r="D8" s="14" t="s">
        <v>1</v>
      </c>
      <c r="E8" s="15" t="s">
        <v>5</v>
      </c>
      <c r="F8" s="16" t="s">
        <v>7</v>
      </c>
      <c r="G8" s="17" t="s">
        <v>30</v>
      </c>
      <c r="H8" s="17" t="s">
        <v>39</v>
      </c>
      <c r="I8" s="17" t="s">
        <v>16</v>
      </c>
      <c r="J8" s="17" t="s">
        <v>22</v>
      </c>
      <c r="K8" s="17" t="s">
        <v>32</v>
      </c>
      <c r="L8" s="18" t="s">
        <v>8</v>
      </c>
      <c r="M8" s="17" t="s">
        <v>15</v>
      </c>
    </row>
    <row r="9" spans="1:17" s="8" customFormat="1" ht="12" customHeight="1">
      <c r="A9" s="19">
        <v>1</v>
      </c>
      <c r="B9" s="20">
        <v>2</v>
      </c>
      <c r="C9" s="20">
        <v>3</v>
      </c>
      <c r="D9" s="20">
        <v>4</v>
      </c>
      <c r="E9" s="21">
        <v>5</v>
      </c>
      <c r="F9" s="21">
        <v>5</v>
      </c>
      <c r="G9" s="22">
        <v>6</v>
      </c>
      <c r="H9" s="22">
        <v>7</v>
      </c>
      <c r="I9" s="22">
        <v>8</v>
      </c>
      <c r="J9" s="23">
        <v>9</v>
      </c>
      <c r="K9" s="23">
        <v>10</v>
      </c>
      <c r="L9" s="24">
        <v>12</v>
      </c>
      <c r="M9" s="23">
        <v>11</v>
      </c>
    </row>
    <row r="10" spans="1:17" s="8" customFormat="1" ht="14.25" customHeight="1">
      <c r="A10" s="19"/>
      <c r="B10" s="20"/>
      <c r="C10" s="20"/>
      <c r="D10" s="20"/>
      <c r="E10" s="25" t="s">
        <v>21</v>
      </c>
      <c r="F10" s="25"/>
      <c r="G10" s="162" t="s">
        <v>40</v>
      </c>
      <c r="H10" s="163"/>
      <c r="I10" s="26"/>
      <c r="J10" s="27"/>
      <c r="K10" s="27"/>
      <c r="L10" s="24"/>
      <c r="M10" s="27"/>
    </row>
    <row r="11" spans="1:17" s="8" customFormat="1" ht="19.5" customHeight="1">
      <c r="A11" s="19"/>
      <c r="B11" s="233" t="s">
        <v>18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5"/>
    </row>
    <row r="12" spans="1:17" s="1" customFormat="1" ht="40.5" customHeight="1">
      <c r="A12" s="160">
        <v>1</v>
      </c>
      <c r="B12" s="147" t="s">
        <v>37</v>
      </c>
      <c r="C12" s="148"/>
      <c r="D12" s="149"/>
      <c r="E12" s="142">
        <v>582336</v>
      </c>
      <c r="F12" s="52"/>
      <c r="G12" s="257">
        <v>0</v>
      </c>
      <c r="H12" s="142">
        <v>582336</v>
      </c>
      <c r="I12" s="168">
        <v>0</v>
      </c>
      <c r="J12" s="142">
        <v>0</v>
      </c>
      <c r="K12" s="198" t="s">
        <v>20</v>
      </c>
      <c r="L12" s="153"/>
      <c r="M12" s="226">
        <v>0</v>
      </c>
    </row>
    <row r="13" spans="1:17" s="1" customFormat="1" ht="36" customHeight="1">
      <c r="A13" s="161"/>
      <c r="B13" s="81" t="s">
        <v>70</v>
      </c>
      <c r="C13" s="82" t="s">
        <v>71</v>
      </c>
      <c r="D13" s="179" t="s">
        <v>89</v>
      </c>
      <c r="E13" s="190"/>
      <c r="F13" s="54"/>
      <c r="G13" s="258"/>
      <c r="H13" s="190"/>
      <c r="I13" s="200"/>
      <c r="J13" s="190"/>
      <c r="K13" s="199"/>
      <c r="L13" s="154"/>
      <c r="M13" s="266"/>
    </row>
    <row r="14" spans="1:17" s="1" customFormat="1" ht="36.75" customHeight="1">
      <c r="A14" s="161"/>
      <c r="B14" s="81" t="s">
        <v>72</v>
      </c>
      <c r="C14" s="82" t="s">
        <v>73</v>
      </c>
      <c r="D14" s="180"/>
      <c r="E14" s="190"/>
      <c r="F14" s="54"/>
      <c r="G14" s="258"/>
      <c r="H14" s="190"/>
      <c r="I14" s="200"/>
      <c r="J14" s="190"/>
      <c r="K14" s="199"/>
      <c r="L14" s="154"/>
      <c r="M14" s="266"/>
    </row>
    <row r="15" spans="1:17" s="1" customFormat="1" ht="36.75" customHeight="1">
      <c r="A15" s="161"/>
      <c r="B15" s="83" t="s">
        <v>74</v>
      </c>
      <c r="C15" s="82" t="s">
        <v>75</v>
      </c>
      <c r="D15" s="181"/>
      <c r="E15" s="202"/>
      <c r="F15" s="54"/>
      <c r="G15" s="258"/>
      <c r="H15" s="202"/>
      <c r="I15" s="201"/>
      <c r="J15" s="190"/>
      <c r="K15" s="199"/>
      <c r="L15" s="154"/>
      <c r="M15" s="266"/>
    </row>
    <row r="16" spans="1:17" s="1" customFormat="1" ht="24" customHeight="1">
      <c r="A16" s="160">
        <v>2</v>
      </c>
      <c r="B16" s="147" t="s">
        <v>9</v>
      </c>
      <c r="C16" s="148"/>
      <c r="D16" s="149"/>
      <c r="E16" s="142">
        <v>829420</v>
      </c>
      <c r="F16" s="28"/>
      <c r="G16" s="168">
        <v>611750</v>
      </c>
      <c r="H16" s="193" t="s">
        <v>20</v>
      </c>
      <c r="I16" s="168">
        <v>0</v>
      </c>
      <c r="J16" s="142">
        <v>0</v>
      </c>
      <c r="K16" s="198" t="s">
        <v>20</v>
      </c>
      <c r="L16" s="153" t="s">
        <v>6</v>
      </c>
      <c r="M16" s="226">
        <v>217670</v>
      </c>
      <c r="Q16" s="11"/>
    </row>
    <row r="17" spans="1:13" s="1" customFormat="1" ht="41.25" customHeight="1">
      <c r="A17" s="161"/>
      <c r="B17" s="206" t="s">
        <v>90</v>
      </c>
      <c r="C17" s="183"/>
      <c r="D17" s="65">
        <v>831000</v>
      </c>
      <c r="E17" s="205"/>
      <c r="F17" s="54"/>
      <c r="G17" s="144"/>
      <c r="H17" s="194"/>
      <c r="I17" s="143"/>
      <c r="J17" s="143"/>
      <c r="K17" s="199"/>
      <c r="L17" s="154"/>
      <c r="M17" s="266"/>
    </row>
    <row r="18" spans="1:13" s="1" customFormat="1" ht="36.75" customHeight="1">
      <c r="A18" s="189">
        <v>3</v>
      </c>
      <c r="B18" s="150" t="s">
        <v>48</v>
      </c>
      <c r="C18" s="151"/>
      <c r="D18" s="152"/>
      <c r="E18" s="240">
        <v>0</v>
      </c>
      <c r="F18" s="164"/>
      <c r="G18" s="196">
        <v>0</v>
      </c>
      <c r="H18" s="203" t="s">
        <v>20</v>
      </c>
      <c r="I18" s="196">
        <v>0</v>
      </c>
      <c r="J18" s="195">
        <v>0</v>
      </c>
      <c r="K18" s="191" t="s">
        <v>20</v>
      </c>
      <c r="L18" s="153" t="s">
        <v>6</v>
      </c>
      <c r="M18" s="267">
        <v>0</v>
      </c>
    </row>
    <row r="19" spans="1:13" s="1" customFormat="1" ht="18.75" customHeight="1">
      <c r="A19" s="189"/>
      <c r="B19" s="67" t="s">
        <v>6</v>
      </c>
      <c r="C19" s="67" t="s">
        <v>6</v>
      </c>
      <c r="D19" s="67">
        <v>0</v>
      </c>
      <c r="E19" s="242"/>
      <c r="F19" s="165"/>
      <c r="G19" s="201"/>
      <c r="H19" s="204"/>
      <c r="I19" s="197"/>
      <c r="J19" s="195"/>
      <c r="K19" s="192"/>
      <c r="L19" s="154"/>
      <c r="M19" s="267"/>
    </row>
    <row r="20" spans="1:13" s="1" customFormat="1" ht="54" customHeight="1">
      <c r="A20" s="160">
        <v>4</v>
      </c>
      <c r="B20" s="147" t="s">
        <v>56</v>
      </c>
      <c r="C20" s="148"/>
      <c r="D20" s="149"/>
      <c r="E20" s="240">
        <v>268258</v>
      </c>
      <c r="F20" s="164"/>
      <c r="G20" s="155">
        <v>124500</v>
      </c>
      <c r="H20" s="246">
        <v>102258</v>
      </c>
      <c r="I20" s="196">
        <v>0</v>
      </c>
      <c r="J20" s="240">
        <v>0</v>
      </c>
      <c r="K20" s="29"/>
      <c r="L20" s="153" t="s">
        <v>6</v>
      </c>
      <c r="M20" s="246">
        <v>41500</v>
      </c>
    </row>
    <row r="21" spans="1:13" s="1" customFormat="1" ht="89.25" customHeight="1">
      <c r="A21" s="161"/>
      <c r="B21" s="67" t="s">
        <v>10</v>
      </c>
      <c r="C21" s="67" t="s">
        <v>91</v>
      </c>
      <c r="D21" s="67">
        <v>102258.2</v>
      </c>
      <c r="E21" s="241"/>
      <c r="F21" s="165"/>
      <c r="G21" s="156"/>
      <c r="H21" s="247"/>
      <c r="I21" s="143"/>
      <c r="J21" s="143"/>
      <c r="K21" s="89">
        <v>0</v>
      </c>
      <c r="L21" s="154"/>
      <c r="M21" s="250"/>
    </row>
    <row r="22" spans="1:13" s="1" customFormat="1" ht="42.75" customHeight="1">
      <c r="A22" s="161"/>
      <c r="B22" s="67" t="s">
        <v>11</v>
      </c>
      <c r="C22" s="67" t="s">
        <v>85</v>
      </c>
      <c r="D22" s="67">
        <v>166283.1</v>
      </c>
      <c r="E22" s="241"/>
      <c r="F22" s="165"/>
      <c r="G22" s="156"/>
      <c r="H22" s="247"/>
      <c r="I22" s="143"/>
      <c r="J22" s="143"/>
      <c r="K22" s="50" t="s">
        <v>20</v>
      </c>
      <c r="L22" s="154"/>
      <c r="M22" s="250"/>
    </row>
    <row r="23" spans="1:13" s="1" customFormat="1" ht="37.5" customHeight="1">
      <c r="A23" s="161"/>
      <c r="B23" s="67" t="s">
        <v>12</v>
      </c>
      <c r="C23" s="67" t="s">
        <v>6</v>
      </c>
      <c r="D23" s="67">
        <v>0</v>
      </c>
      <c r="E23" s="242"/>
      <c r="F23" s="165"/>
      <c r="G23" s="156"/>
      <c r="H23" s="248"/>
      <c r="I23" s="201"/>
      <c r="J23" s="201"/>
      <c r="K23" s="50" t="s">
        <v>20</v>
      </c>
      <c r="L23" s="154"/>
      <c r="M23" s="250"/>
    </row>
    <row r="24" spans="1:13" s="1" customFormat="1" ht="24" customHeight="1">
      <c r="A24" s="92">
        <v>5</v>
      </c>
      <c r="B24" s="147" t="s">
        <v>31</v>
      </c>
      <c r="C24" s="148"/>
      <c r="D24" s="149"/>
      <c r="E24" s="142">
        <f>G24+M24</f>
        <v>148037.02000000002</v>
      </c>
      <c r="F24" s="28"/>
      <c r="G24" s="120">
        <f>SUM(G25:G35)</f>
        <v>110207.02</v>
      </c>
      <c r="H24" s="193" t="s">
        <v>20</v>
      </c>
      <c r="I24" s="168">
        <v>0</v>
      </c>
      <c r="J24" s="142">
        <v>0</v>
      </c>
      <c r="K24" s="265" t="s">
        <v>20</v>
      </c>
      <c r="L24" s="30"/>
      <c r="M24" s="121">
        <f>SUM(M25:M35)</f>
        <v>37830</v>
      </c>
    </row>
    <row r="25" spans="1:13" s="1" customFormat="1" ht="26.45" customHeight="1">
      <c r="A25" s="92" t="s">
        <v>58</v>
      </c>
      <c r="B25" s="182" t="s">
        <v>49</v>
      </c>
      <c r="C25" s="183"/>
      <c r="D25" s="73">
        <v>65430</v>
      </c>
      <c r="E25" s="143"/>
      <c r="F25" s="31"/>
      <c r="G25" s="119">
        <v>47332.6</v>
      </c>
      <c r="H25" s="144"/>
      <c r="I25" s="143"/>
      <c r="J25" s="143"/>
      <c r="K25" s="180"/>
      <c r="L25" s="53"/>
      <c r="M25" s="123">
        <v>0</v>
      </c>
    </row>
    <row r="26" spans="1:13" s="1" customFormat="1" ht="21.75" customHeight="1">
      <c r="A26" s="92" t="s">
        <v>59</v>
      </c>
      <c r="B26" s="182" t="s">
        <v>76</v>
      </c>
      <c r="C26" s="183"/>
      <c r="D26" s="73">
        <v>42000</v>
      </c>
      <c r="E26" s="143"/>
      <c r="F26" s="31"/>
      <c r="G26" s="122">
        <v>10000</v>
      </c>
      <c r="H26" s="144"/>
      <c r="I26" s="143"/>
      <c r="J26" s="143"/>
      <c r="K26" s="180"/>
      <c r="L26" s="60"/>
      <c r="M26" s="123">
        <v>16000</v>
      </c>
    </row>
    <row r="27" spans="1:13" s="1" customFormat="1" ht="21" customHeight="1">
      <c r="A27" s="92" t="s">
        <v>60</v>
      </c>
      <c r="B27" s="182" t="s">
        <v>41</v>
      </c>
      <c r="C27" s="183"/>
      <c r="D27" s="73">
        <v>5657</v>
      </c>
      <c r="E27" s="143"/>
      <c r="F27" s="31"/>
      <c r="G27" s="122">
        <v>5657</v>
      </c>
      <c r="H27" s="144"/>
      <c r="I27" s="143"/>
      <c r="J27" s="143"/>
      <c r="K27" s="180"/>
      <c r="L27" s="60"/>
      <c r="M27" s="123">
        <v>0</v>
      </c>
    </row>
    <row r="28" spans="1:13" s="1" customFormat="1" ht="21" customHeight="1">
      <c r="A28" s="107" t="s">
        <v>61</v>
      </c>
      <c r="B28" s="182" t="s">
        <v>77</v>
      </c>
      <c r="C28" s="183"/>
      <c r="D28" s="73">
        <v>10440</v>
      </c>
      <c r="E28" s="143"/>
      <c r="F28" s="31"/>
      <c r="G28" s="122">
        <v>10440</v>
      </c>
      <c r="H28" s="144"/>
      <c r="I28" s="143"/>
      <c r="J28" s="143"/>
      <c r="K28" s="180"/>
      <c r="L28" s="106"/>
      <c r="M28" s="123">
        <v>0</v>
      </c>
    </row>
    <row r="29" spans="1:13" s="1" customFormat="1" ht="21.75" customHeight="1">
      <c r="A29" s="92" t="s">
        <v>62</v>
      </c>
      <c r="B29" s="182" t="s">
        <v>42</v>
      </c>
      <c r="C29" s="183"/>
      <c r="D29" s="73">
        <v>28800</v>
      </c>
      <c r="E29" s="143"/>
      <c r="F29" s="31"/>
      <c r="G29" s="122">
        <v>7000</v>
      </c>
      <c r="H29" s="144"/>
      <c r="I29" s="143"/>
      <c r="J29" s="143"/>
      <c r="K29" s="180"/>
      <c r="L29" s="60"/>
      <c r="M29" s="123">
        <v>7000</v>
      </c>
    </row>
    <row r="30" spans="1:13" s="1" customFormat="1" ht="21.75" customHeight="1">
      <c r="A30" s="92" t="s">
        <v>63</v>
      </c>
      <c r="B30" s="182" t="s">
        <v>43</v>
      </c>
      <c r="C30" s="183"/>
      <c r="D30" s="73">
        <v>87600</v>
      </c>
      <c r="E30" s="143"/>
      <c r="F30" s="31"/>
      <c r="G30" s="122">
        <v>14999.87</v>
      </c>
      <c r="H30" s="144"/>
      <c r="I30" s="143"/>
      <c r="J30" s="143"/>
      <c r="K30" s="180"/>
      <c r="L30" s="53"/>
      <c r="M30" s="123">
        <v>8000</v>
      </c>
    </row>
    <row r="31" spans="1:13" s="1" customFormat="1" ht="21.75" customHeight="1">
      <c r="A31" s="92" t="s">
        <v>64</v>
      </c>
      <c r="B31" s="182" t="s">
        <v>44</v>
      </c>
      <c r="C31" s="183"/>
      <c r="D31" s="73">
        <v>5000</v>
      </c>
      <c r="E31" s="143"/>
      <c r="F31" s="31"/>
      <c r="G31" s="122">
        <v>90</v>
      </c>
      <c r="H31" s="144"/>
      <c r="I31" s="143"/>
      <c r="J31" s="143"/>
      <c r="K31" s="180"/>
      <c r="L31" s="53"/>
      <c r="M31" s="123">
        <v>1150</v>
      </c>
    </row>
    <row r="32" spans="1:13" s="1" customFormat="1" ht="21.75" customHeight="1">
      <c r="A32" s="107" t="s">
        <v>65</v>
      </c>
      <c r="B32" s="182" t="s">
        <v>78</v>
      </c>
      <c r="C32" s="183"/>
      <c r="D32" s="73">
        <v>5640</v>
      </c>
      <c r="E32" s="143"/>
      <c r="F32" s="31"/>
      <c r="G32" s="122">
        <v>5640</v>
      </c>
      <c r="H32" s="144"/>
      <c r="I32" s="143"/>
      <c r="J32" s="143"/>
      <c r="K32" s="180"/>
      <c r="L32" s="106"/>
      <c r="M32" s="123">
        <v>0</v>
      </c>
    </row>
    <row r="33" spans="1:18" s="1" customFormat="1" ht="21.75" customHeight="1">
      <c r="A33" s="92" t="s">
        <v>66</v>
      </c>
      <c r="B33" s="182" t="s">
        <v>50</v>
      </c>
      <c r="C33" s="183"/>
      <c r="D33" s="73">
        <v>6000</v>
      </c>
      <c r="E33" s="143"/>
      <c r="F33" s="31"/>
      <c r="G33" s="122">
        <v>4300</v>
      </c>
      <c r="H33" s="144"/>
      <c r="I33" s="143"/>
      <c r="J33" s="143"/>
      <c r="K33" s="180"/>
      <c r="L33" s="60"/>
      <c r="M33" s="123">
        <v>0</v>
      </c>
    </row>
    <row r="34" spans="1:18" s="1" customFormat="1" ht="21.75" customHeight="1">
      <c r="A34" s="107" t="s">
        <v>67</v>
      </c>
      <c r="B34" s="182" t="s">
        <v>79</v>
      </c>
      <c r="C34" s="183"/>
      <c r="D34" s="73">
        <v>6336</v>
      </c>
      <c r="E34" s="143"/>
      <c r="F34" s="31"/>
      <c r="G34" s="122">
        <v>2000</v>
      </c>
      <c r="H34" s="144"/>
      <c r="I34" s="143"/>
      <c r="J34" s="143"/>
      <c r="K34" s="180"/>
      <c r="L34" s="106"/>
      <c r="M34" s="123">
        <v>2680</v>
      </c>
    </row>
    <row r="35" spans="1:18" s="1" customFormat="1" ht="22.5" customHeight="1">
      <c r="A35" s="92" t="s">
        <v>68</v>
      </c>
      <c r="B35" s="182" t="s">
        <v>51</v>
      </c>
      <c r="C35" s="183"/>
      <c r="D35" s="73">
        <v>3600</v>
      </c>
      <c r="E35" s="143"/>
      <c r="F35" s="31"/>
      <c r="G35" s="91">
        <v>2747.55</v>
      </c>
      <c r="H35" s="144"/>
      <c r="I35" s="143"/>
      <c r="J35" s="143"/>
      <c r="K35" s="180"/>
      <c r="L35" s="53"/>
      <c r="M35" s="94">
        <v>3000</v>
      </c>
    </row>
    <row r="36" spans="1:18" s="1" customFormat="1" ht="27" customHeight="1">
      <c r="A36" s="92">
        <v>6</v>
      </c>
      <c r="B36" s="147" t="s">
        <v>13</v>
      </c>
      <c r="C36" s="148"/>
      <c r="D36" s="149"/>
      <c r="E36" s="142">
        <v>69000</v>
      </c>
      <c r="F36" s="71"/>
      <c r="G36" s="124">
        <f>SUM(G37:G40)</f>
        <v>39000</v>
      </c>
      <c r="H36" s="193" t="s">
        <v>20</v>
      </c>
      <c r="I36" s="168">
        <v>0</v>
      </c>
      <c r="J36" s="142">
        <v>0</v>
      </c>
      <c r="K36" s="198" t="s">
        <v>20</v>
      </c>
      <c r="L36" s="153" t="s">
        <v>6</v>
      </c>
      <c r="M36" s="126">
        <f>SUM(M37:M40)</f>
        <v>30000</v>
      </c>
    </row>
    <row r="37" spans="1:18" s="1" customFormat="1" ht="24" customHeight="1">
      <c r="A37" s="92" t="s">
        <v>58</v>
      </c>
      <c r="B37" s="184" t="s">
        <v>80</v>
      </c>
      <c r="C37" s="185"/>
      <c r="D37" s="67">
        <v>24000</v>
      </c>
      <c r="E37" s="280"/>
      <c r="F37" s="72"/>
      <c r="G37" s="125">
        <v>0</v>
      </c>
      <c r="H37" s="194"/>
      <c r="I37" s="143"/>
      <c r="J37" s="143"/>
      <c r="K37" s="249"/>
      <c r="L37" s="154"/>
      <c r="M37" s="110">
        <v>10000</v>
      </c>
    </row>
    <row r="38" spans="1:18" s="1" customFormat="1" ht="24" customHeight="1">
      <c r="A38" s="92" t="s">
        <v>59</v>
      </c>
      <c r="B38" s="184" t="s">
        <v>81</v>
      </c>
      <c r="C38" s="185"/>
      <c r="D38" s="113">
        <v>14000</v>
      </c>
      <c r="E38" s="281"/>
      <c r="F38" s="72"/>
      <c r="G38" s="125">
        <v>14000</v>
      </c>
      <c r="H38" s="144"/>
      <c r="I38" s="144"/>
      <c r="J38" s="144"/>
      <c r="K38" s="144"/>
      <c r="L38" s="61"/>
      <c r="M38" s="116">
        <v>0</v>
      </c>
    </row>
    <row r="39" spans="1:18" s="1" customFormat="1" ht="30.75" customHeight="1">
      <c r="A39" s="92" t="s">
        <v>60</v>
      </c>
      <c r="B39" s="184" t="s">
        <v>82</v>
      </c>
      <c r="C39" s="185"/>
      <c r="D39" s="95">
        <v>34108</v>
      </c>
      <c r="E39" s="281"/>
      <c r="F39" s="72"/>
      <c r="G39" s="125">
        <v>20000</v>
      </c>
      <c r="H39" s="144"/>
      <c r="I39" s="144"/>
      <c r="J39" s="144"/>
      <c r="K39" s="144"/>
      <c r="L39" s="61"/>
      <c r="M39" s="116">
        <v>20000</v>
      </c>
    </row>
    <row r="40" spans="1:18" s="1" customFormat="1" ht="24" customHeight="1">
      <c r="A40" s="92" t="s">
        <v>61</v>
      </c>
      <c r="B40" s="184" t="s">
        <v>52</v>
      </c>
      <c r="C40" s="185"/>
      <c r="D40" s="95">
        <v>15000</v>
      </c>
      <c r="E40" s="281"/>
      <c r="F40" s="72"/>
      <c r="G40" s="114">
        <v>5000</v>
      </c>
      <c r="H40" s="144"/>
      <c r="I40" s="144"/>
      <c r="J40" s="144"/>
      <c r="K40" s="144"/>
      <c r="L40" s="61"/>
      <c r="M40" s="115">
        <v>0</v>
      </c>
    </row>
    <row r="41" spans="1:18" s="1" customFormat="1" ht="66.75" customHeight="1">
      <c r="A41" s="160">
        <v>7</v>
      </c>
      <c r="B41" s="150" t="s">
        <v>57</v>
      </c>
      <c r="C41" s="151"/>
      <c r="D41" s="152"/>
      <c r="E41" s="142">
        <v>0</v>
      </c>
      <c r="F41" s="69"/>
      <c r="G41" s="261">
        <v>0</v>
      </c>
      <c r="H41" s="193" t="s">
        <v>20</v>
      </c>
      <c r="I41" s="168">
        <v>0</v>
      </c>
      <c r="J41" s="142">
        <v>0</v>
      </c>
      <c r="K41" s="198" t="s">
        <v>20</v>
      </c>
      <c r="L41" s="153" t="s">
        <v>6</v>
      </c>
      <c r="M41" s="226">
        <v>0</v>
      </c>
      <c r="P41" s="12"/>
    </row>
    <row r="42" spans="1:18" s="1" customFormat="1" ht="20.25" customHeight="1">
      <c r="A42" s="161"/>
      <c r="B42" s="186" t="s">
        <v>6</v>
      </c>
      <c r="C42" s="187"/>
      <c r="D42" s="67">
        <v>0</v>
      </c>
      <c r="E42" s="178"/>
      <c r="F42" s="70"/>
      <c r="G42" s="262"/>
      <c r="H42" s="174"/>
      <c r="I42" s="174"/>
      <c r="J42" s="174"/>
      <c r="K42" s="174"/>
      <c r="L42" s="154"/>
      <c r="M42" s="201"/>
    </row>
    <row r="43" spans="1:18" s="1" customFormat="1" ht="18.75" customHeight="1">
      <c r="A43" s="160">
        <v>8</v>
      </c>
      <c r="B43" s="230" t="s">
        <v>14</v>
      </c>
      <c r="C43" s="231"/>
      <c r="D43" s="232"/>
      <c r="E43" s="142">
        <v>0</v>
      </c>
      <c r="F43" s="70"/>
      <c r="G43" s="168">
        <v>0</v>
      </c>
      <c r="H43" s="193" t="s">
        <v>20</v>
      </c>
      <c r="I43" s="168">
        <v>0</v>
      </c>
      <c r="J43" s="142">
        <v>0</v>
      </c>
      <c r="K43" s="198" t="s">
        <v>20</v>
      </c>
      <c r="L43" s="32"/>
      <c r="M43" s="226">
        <v>0</v>
      </c>
    </row>
    <row r="44" spans="1:18" s="1" customFormat="1" ht="21.75" customHeight="1">
      <c r="A44" s="161"/>
      <c r="B44" s="186" t="s">
        <v>6</v>
      </c>
      <c r="C44" s="163"/>
      <c r="D44" s="76">
        <v>0</v>
      </c>
      <c r="E44" s="190"/>
      <c r="F44" s="70"/>
      <c r="G44" s="200"/>
      <c r="H44" s="194"/>
      <c r="I44" s="200"/>
      <c r="J44" s="190"/>
      <c r="K44" s="199"/>
      <c r="L44" s="32"/>
      <c r="M44" s="266"/>
    </row>
    <row r="45" spans="1:18" s="1" customFormat="1" ht="39.75" customHeight="1">
      <c r="A45" s="160">
        <v>9</v>
      </c>
      <c r="B45" s="147" t="s">
        <v>2</v>
      </c>
      <c r="C45" s="148"/>
      <c r="D45" s="149"/>
      <c r="E45" s="142">
        <v>67650.399999999994</v>
      </c>
      <c r="F45" s="69"/>
      <c r="G45" s="168">
        <v>67650.399999999994</v>
      </c>
      <c r="H45" s="193" t="s">
        <v>20</v>
      </c>
      <c r="I45" s="168">
        <v>0</v>
      </c>
      <c r="J45" s="142">
        <v>0</v>
      </c>
      <c r="K45" s="198" t="s">
        <v>20</v>
      </c>
      <c r="L45" s="33"/>
      <c r="M45" s="142">
        <v>0</v>
      </c>
    </row>
    <row r="46" spans="1:18" s="1" customFormat="1" ht="24" customHeight="1">
      <c r="A46" s="134"/>
      <c r="B46" s="182" t="s">
        <v>83</v>
      </c>
      <c r="C46" s="188"/>
      <c r="D46" s="76">
        <v>42882</v>
      </c>
      <c r="E46" s="190"/>
      <c r="F46" s="69"/>
      <c r="G46" s="200"/>
      <c r="H46" s="194"/>
      <c r="I46" s="200"/>
      <c r="J46" s="190"/>
      <c r="K46" s="199"/>
      <c r="L46" s="33"/>
      <c r="M46" s="190"/>
    </row>
    <row r="47" spans="1:18" s="1" customFormat="1" ht="24.75" customHeight="1">
      <c r="A47" s="90"/>
      <c r="B47" s="182" t="s">
        <v>84</v>
      </c>
      <c r="C47" s="188"/>
      <c r="D47" s="96">
        <v>24066.46</v>
      </c>
      <c r="E47" s="173"/>
      <c r="F47" s="69"/>
      <c r="G47" s="174"/>
      <c r="H47" s="174"/>
      <c r="I47" s="174"/>
      <c r="J47" s="174"/>
      <c r="K47" s="174"/>
      <c r="L47" s="93"/>
      <c r="M47" s="174"/>
    </row>
    <row r="48" spans="1:18" s="1" customFormat="1" ht="33" customHeight="1">
      <c r="A48" s="160">
        <v>10</v>
      </c>
      <c r="B48" s="147" t="s">
        <v>94</v>
      </c>
      <c r="C48" s="148"/>
      <c r="D48" s="149"/>
      <c r="E48" s="142">
        <f>G48</f>
        <v>111150</v>
      </c>
      <c r="F48" s="88"/>
      <c r="G48" s="168">
        <v>111150</v>
      </c>
      <c r="H48" s="193" t="s">
        <v>20</v>
      </c>
      <c r="I48" s="168">
        <v>0</v>
      </c>
      <c r="J48" s="142">
        <v>0</v>
      </c>
      <c r="K48" s="198" t="s">
        <v>20</v>
      </c>
      <c r="L48" s="153"/>
      <c r="M48" s="226">
        <v>0</v>
      </c>
      <c r="R48" s="48"/>
    </row>
    <row r="49" spans="1:15" s="1" customFormat="1" ht="38.25" customHeight="1">
      <c r="A49" s="134"/>
      <c r="B49" s="259" t="s">
        <v>95</v>
      </c>
      <c r="C49" s="260"/>
      <c r="D49" s="75">
        <v>111150</v>
      </c>
      <c r="E49" s="202"/>
      <c r="F49" s="87"/>
      <c r="G49" s="169"/>
      <c r="H49" s="212"/>
      <c r="I49" s="174"/>
      <c r="J49" s="202"/>
      <c r="K49" s="245"/>
      <c r="L49" s="243"/>
      <c r="M49" s="227"/>
    </row>
    <row r="50" spans="1:15" s="1" customFormat="1" ht="40.5" customHeight="1">
      <c r="A50" s="160">
        <v>11</v>
      </c>
      <c r="B50" s="150" t="s">
        <v>45</v>
      </c>
      <c r="C50" s="151"/>
      <c r="D50" s="152"/>
      <c r="E50" s="142">
        <v>0</v>
      </c>
      <c r="F50" s="208"/>
      <c r="G50" s="168">
        <v>0</v>
      </c>
      <c r="H50" s="193" t="s">
        <v>20</v>
      </c>
      <c r="I50" s="168">
        <v>0</v>
      </c>
      <c r="J50" s="142">
        <v>0</v>
      </c>
      <c r="K50" s="198" t="s">
        <v>20</v>
      </c>
      <c r="L50" s="153"/>
      <c r="M50" s="226">
        <v>0</v>
      </c>
    </row>
    <row r="51" spans="1:15" s="1" customFormat="1" ht="16.5" customHeight="1">
      <c r="A51" s="134"/>
      <c r="B51" s="74" t="s">
        <v>6</v>
      </c>
      <c r="C51" s="74" t="s">
        <v>6</v>
      </c>
      <c r="D51" s="67">
        <v>0</v>
      </c>
      <c r="E51" s="202"/>
      <c r="F51" s="209"/>
      <c r="G51" s="169"/>
      <c r="H51" s="212"/>
      <c r="I51" s="174"/>
      <c r="J51" s="202"/>
      <c r="K51" s="245"/>
      <c r="L51" s="243"/>
      <c r="M51" s="227"/>
    </row>
    <row r="52" spans="1:15" s="1" customFormat="1" ht="36" customHeight="1">
      <c r="A52" s="189">
        <v>12</v>
      </c>
      <c r="B52" s="147" t="s">
        <v>28</v>
      </c>
      <c r="C52" s="148"/>
      <c r="D52" s="149"/>
      <c r="E52" s="142">
        <f>G52</f>
        <v>129363.58</v>
      </c>
      <c r="F52" s="208"/>
      <c r="G52" s="168">
        <v>129363.58</v>
      </c>
      <c r="H52" s="193" t="s">
        <v>20</v>
      </c>
      <c r="I52" s="168">
        <v>0</v>
      </c>
      <c r="J52" s="256">
        <v>0</v>
      </c>
      <c r="K52" s="237" t="s">
        <v>20</v>
      </c>
      <c r="L52" s="153"/>
      <c r="M52" s="244">
        <v>0</v>
      </c>
      <c r="O52" s="12"/>
    </row>
    <row r="53" spans="1:15" s="1" customFormat="1" ht="129.75" customHeight="1">
      <c r="A53" s="189"/>
      <c r="B53" s="278" t="s">
        <v>98</v>
      </c>
      <c r="C53" s="279"/>
      <c r="D53" s="128" t="s">
        <v>97</v>
      </c>
      <c r="E53" s="202"/>
      <c r="F53" s="209"/>
      <c r="G53" s="169"/>
      <c r="H53" s="212"/>
      <c r="I53" s="169"/>
      <c r="J53" s="256"/>
      <c r="K53" s="237"/>
      <c r="L53" s="243"/>
      <c r="M53" s="244"/>
    </row>
    <row r="54" spans="1:15" s="1" customFormat="1" ht="20.25" customHeight="1">
      <c r="A54" s="214" t="s">
        <v>19</v>
      </c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6"/>
    </row>
    <row r="55" spans="1:15" s="1" customFormat="1" ht="17.25" customHeight="1">
      <c r="A55" s="166" t="s">
        <v>23</v>
      </c>
      <c r="B55" s="217" t="s">
        <v>46</v>
      </c>
      <c r="C55" s="218"/>
      <c r="D55" s="219"/>
      <c r="E55" s="170">
        <v>64704</v>
      </c>
      <c r="F55" s="47"/>
      <c r="G55" s="133" t="s">
        <v>20</v>
      </c>
      <c r="H55" s="135" t="s">
        <v>20</v>
      </c>
      <c r="I55" s="176">
        <v>0</v>
      </c>
      <c r="J55" s="213">
        <v>0</v>
      </c>
      <c r="K55" s="176">
        <v>64704</v>
      </c>
      <c r="L55" s="47"/>
      <c r="M55" s="137" t="s">
        <v>20</v>
      </c>
    </row>
    <row r="56" spans="1:15" s="1" customFormat="1" ht="17.25" customHeight="1">
      <c r="A56" s="167"/>
      <c r="B56" s="220"/>
      <c r="C56" s="221"/>
      <c r="D56" s="222"/>
      <c r="E56" s="171"/>
      <c r="F56" s="47"/>
      <c r="G56" s="161"/>
      <c r="H56" s="175"/>
      <c r="I56" s="177"/>
      <c r="J56" s="175"/>
      <c r="K56" s="177"/>
      <c r="L56" s="47"/>
      <c r="M56" s="268"/>
    </row>
    <row r="57" spans="1:15" s="1" customFormat="1" ht="30" customHeight="1">
      <c r="A57" s="167"/>
      <c r="B57" s="223"/>
      <c r="C57" s="224"/>
      <c r="D57" s="225"/>
      <c r="E57" s="171"/>
      <c r="F57" s="47"/>
      <c r="G57" s="161"/>
      <c r="H57" s="175"/>
      <c r="I57" s="177"/>
      <c r="J57" s="175"/>
      <c r="K57" s="177"/>
      <c r="L57" s="47"/>
      <c r="M57" s="268"/>
    </row>
    <row r="58" spans="1:15" s="1" customFormat="1" ht="34.5" customHeight="1">
      <c r="A58" s="167"/>
      <c r="B58" s="81" t="s">
        <v>70</v>
      </c>
      <c r="C58" s="82" t="s">
        <v>71</v>
      </c>
      <c r="D58" s="179" t="s">
        <v>89</v>
      </c>
      <c r="E58" s="171"/>
      <c r="F58" s="47"/>
      <c r="G58" s="161"/>
      <c r="H58" s="175"/>
      <c r="I58" s="177"/>
      <c r="J58" s="175"/>
      <c r="K58" s="177"/>
      <c r="L58" s="47"/>
      <c r="M58" s="144"/>
    </row>
    <row r="59" spans="1:15" s="1" customFormat="1" ht="34.5" customHeight="1">
      <c r="A59" s="55"/>
      <c r="B59" s="81" t="s">
        <v>72</v>
      </c>
      <c r="C59" s="82" t="s">
        <v>73</v>
      </c>
      <c r="D59" s="180"/>
      <c r="E59" s="172"/>
      <c r="F59" s="47"/>
      <c r="G59" s="144"/>
      <c r="H59" s="143"/>
      <c r="I59" s="143"/>
      <c r="J59" s="143"/>
      <c r="K59" s="143"/>
      <c r="L59" s="47"/>
      <c r="M59" s="144"/>
    </row>
    <row r="60" spans="1:15" s="1" customFormat="1" ht="36" customHeight="1">
      <c r="A60" s="63"/>
      <c r="B60" s="83" t="s">
        <v>74</v>
      </c>
      <c r="C60" s="82" t="s">
        <v>75</v>
      </c>
      <c r="D60" s="181"/>
      <c r="E60" s="173"/>
      <c r="F60" s="47"/>
      <c r="G60" s="174"/>
      <c r="H60" s="174"/>
      <c r="I60" s="174"/>
      <c r="J60" s="174"/>
      <c r="K60" s="174"/>
      <c r="L60" s="47"/>
      <c r="M60" s="174"/>
    </row>
    <row r="61" spans="1:15" s="1" customFormat="1" ht="44.25" customHeight="1">
      <c r="A61" s="166" t="s">
        <v>24</v>
      </c>
      <c r="B61" s="139" t="s">
        <v>53</v>
      </c>
      <c r="C61" s="140"/>
      <c r="D61" s="141"/>
      <c r="E61" s="157">
        <v>720</v>
      </c>
      <c r="F61" s="47"/>
      <c r="G61" s="133" t="s">
        <v>20</v>
      </c>
      <c r="H61" s="135">
        <v>0</v>
      </c>
      <c r="I61" s="176">
        <v>0</v>
      </c>
      <c r="J61" s="213">
        <v>0</v>
      </c>
      <c r="K61" s="176">
        <v>720</v>
      </c>
      <c r="L61" s="47"/>
      <c r="M61" s="137" t="s">
        <v>20</v>
      </c>
    </row>
    <row r="62" spans="1:15" s="1" customFormat="1" ht="25.5" customHeight="1">
      <c r="A62" s="229"/>
      <c r="B62" s="276" t="s">
        <v>88</v>
      </c>
      <c r="C62" s="277"/>
      <c r="D62" s="77">
        <v>720</v>
      </c>
      <c r="E62" s="158"/>
      <c r="F62" s="47"/>
      <c r="G62" s="134"/>
      <c r="H62" s="136"/>
      <c r="I62" s="201"/>
      <c r="J62" s="136"/>
      <c r="K62" s="201"/>
      <c r="L62" s="47"/>
      <c r="M62" s="138"/>
    </row>
    <row r="63" spans="1:15" s="1" customFormat="1" ht="50.25" customHeight="1">
      <c r="A63" s="166" t="s">
        <v>25</v>
      </c>
      <c r="B63" s="139" t="s">
        <v>54</v>
      </c>
      <c r="C63" s="140"/>
      <c r="D63" s="141"/>
      <c r="E63" s="263">
        <v>11488.45</v>
      </c>
      <c r="F63" s="47"/>
      <c r="G63" s="133" t="s">
        <v>20</v>
      </c>
      <c r="H63" s="135" t="s">
        <v>20</v>
      </c>
      <c r="I63" s="176">
        <v>0</v>
      </c>
      <c r="J63" s="271">
        <v>0</v>
      </c>
      <c r="K63" s="273">
        <v>11488.45</v>
      </c>
      <c r="L63" s="49"/>
      <c r="M63" s="275" t="s">
        <v>20</v>
      </c>
    </row>
    <row r="64" spans="1:15" s="1" customFormat="1" ht="94.5" customHeight="1">
      <c r="A64" s="229"/>
      <c r="B64" s="66" t="s">
        <v>47</v>
      </c>
      <c r="C64" s="67" t="s">
        <v>92</v>
      </c>
      <c r="D64" s="78">
        <v>11362.02</v>
      </c>
      <c r="E64" s="264"/>
      <c r="F64" s="47"/>
      <c r="G64" s="269"/>
      <c r="H64" s="270"/>
      <c r="I64" s="177"/>
      <c r="J64" s="272"/>
      <c r="K64" s="274"/>
      <c r="L64" s="47"/>
      <c r="M64" s="144"/>
    </row>
    <row r="65" spans="1:13" s="1" customFormat="1" ht="40.5" customHeight="1">
      <c r="A65" s="112"/>
      <c r="B65" s="66" t="s">
        <v>86</v>
      </c>
      <c r="C65" s="67" t="s">
        <v>87</v>
      </c>
      <c r="D65" s="78">
        <v>126.43</v>
      </c>
      <c r="E65" s="173"/>
      <c r="F65" s="47"/>
      <c r="G65" s="174"/>
      <c r="H65" s="174"/>
      <c r="I65" s="174"/>
      <c r="J65" s="181"/>
      <c r="K65" s="174"/>
      <c r="L65" s="47"/>
      <c r="M65" s="174"/>
    </row>
    <row r="66" spans="1:13" s="1" customFormat="1" ht="45.75" customHeight="1">
      <c r="A66" s="127" t="s">
        <v>26</v>
      </c>
      <c r="B66" s="139" t="s">
        <v>55</v>
      </c>
      <c r="C66" s="140"/>
      <c r="D66" s="141"/>
      <c r="E66" s="117">
        <v>1561301.92</v>
      </c>
      <c r="F66" s="47"/>
      <c r="G66" s="57" t="s">
        <v>20</v>
      </c>
      <c r="H66" s="58" t="s">
        <v>20</v>
      </c>
      <c r="I66" s="79">
        <v>0</v>
      </c>
      <c r="J66" s="86">
        <v>0</v>
      </c>
      <c r="K66" s="80">
        <v>1561301.92</v>
      </c>
      <c r="L66" s="47"/>
      <c r="M66" s="84" t="s">
        <v>20</v>
      </c>
    </row>
    <row r="67" spans="1:13" s="1" customFormat="1" ht="50.25" customHeight="1">
      <c r="A67" s="56" t="s">
        <v>27</v>
      </c>
      <c r="B67" s="147" t="s">
        <v>38</v>
      </c>
      <c r="C67" s="148"/>
      <c r="D67" s="149"/>
      <c r="E67" s="108">
        <v>95842</v>
      </c>
      <c r="F67" s="64" t="s">
        <v>6</v>
      </c>
      <c r="G67" s="111" t="s">
        <v>20</v>
      </c>
      <c r="H67" s="62" t="s">
        <v>20</v>
      </c>
      <c r="I67" s="68">
        <v>0</v>
      </c>
      <c r="J67" s="85">
        <v>0</v>
      </c>
      <c r="K67" s="109">
        <v>95842</v>
      </c>
      <c r="L67" s="60"/>
      <c r="M67" s="59" t="s">
        <v>20</v>
      </c>
    </row>
    <row r="68" spans="1:13" ht="21.75" customHeight="1">
      <c r="A68" s="253" t="s">
        <v>3</v>
      </c>
      <c r="B68" s="254"/>
      <c r="C68" s="254"/>
      <c r="D68" s="255"/>
      <c r="E68" s="118">
        <f>E12+E16+E18+E20+E24+E36+E41+E43+E45+E48+E50+E52+E55+E61+E63+E66+E67</f>
        <v>3939271.37</v>
      </c>
      <c r="F68" s="97"/>
      <c r="G68" s="98">
        <f>G12+G16+G18+G20+G25+G26+G27+G28+G29+G30+G31+G32+G33+G34+G35+G37+G38+G39+G40+G41+G43+G45+G48+G50+G52</f>
        <v>1193621</v>
      </c>
      <c r="H68" s="100">
        <f>H12+H20</f>
        <v>684594</v>
      </c>
      <c r="I68" s="101">
        <v>0</v>
      </c>
      <c r="J68" s="102">
        <v>0</v>
      </c>
      <c r="K68" s="101">
        <f>K55+K61+K63+K66+K67</f>
        <v>1734056.3699999999</v>
      </c>
      <c r="L68" s="99"/>
      <c r="M68" s="100">
        <f>M12+M16+M18+M20+M25+M26+M27+M29+M30+M31+M33+M34+M35+M37+M38+M39+M40+M41+M43+M45+M48+M50+M52</f>
        <v>327000</v>
      </c>
    </row>
    <row r="69" spans="1:13" s="9" customFormat="1" ht="21.75" customHeight="1">
      <c r="A69" s="35"/>
      <c r="B69" s="35"/>
      <c r="C69" s="35"/>
      <c r="D69" s="35"/>
      <c r="E69" s="36">
        <v>1</v>
      </c>
      <c r="F69" s="37"/>
      <c r="G69" s="103">
        <f>G68/E68</f>
        <v>0.30300552764406274</v>
      </c>
      <c r="H69" s="36">
        <f>H68/E68</f>
        <v>0.17378696101355412</v>
      </c>
      <c r="I69" s="104">
        <f>I68/E68</f>
        <v>0</v>
      </c>
      <c r="J69" s="104">
        <f>J68/E68</f>
        <v>0</v>
      </c>
      <c r="K69" s="104">
        <f>K68/E68</f>
        <v>0.44019723627214841</v>
      </c>
      <c r="L69" s="105"/>
      <c r="M69" s="104">
        <f>M68/E68</f>
        <v>8.3010275070234618E-2</v>
      </c>
    </row>
    <row r="70" spans="1:13" s="9" customFormat="1" ht="23.25" customHeight="1">
      <c r="A70" s="35"/>
      <c r="B70" s="35"/>
      <c r="C70" s="35"/>
      <c r="D70" s="35"/>
      <c r="E70" s="38"/>
      <c r="F70" s="38"/>
      <c r="G70" s="210">
        <f>G69+H69</f>
        <v>0.47679248865761686</v>
      </c>
      <c r="H70" s="211"/>
      <c r="I70" s="210">
        <f>I69+J69+K69+M69</f>
        <v>0.52320751134238308</v>
      </c>
      <c r="J70" s="238"/>
      <c r="K70" s="238"/>
      <c r="L70" s="238"/>
      <c r="M70" s="211"/>
    </row>
    <row r="71" spans="1:13" s="9" customFormat="1" ht="33" customHeight="1">
      <c r="A71" s="35"/>
      <c r="B71" s="252" t="s">
        <v>93</v>
      </c>
      <c r="C71" s="252"/>
      <c r="D71" s="252"/>
      <c r="E71" s="38"/>
      <c r="F71" s="38"/>
      <c r="G71" s="239"/>
      <c r="H71" s="239"/>
      <c r="I71" s="39"/>
      <c r="J71" s="39"/>
      <c r="K71" s="39"/>
      <c r="L71" s="39"/>
      <c r="M71" s="39"/>
    </row>
    <row r="72" spans="1:13" s="9" customFormat="1" ht="15.75" customHeight="1">
      <c r="A72" s="35"/>
      <c r="B72" s="252"/>
      <c r="C72" s="252"/>
      <c r="D72" s="252"/>
      <c r="E72" s="38"/>
      <c r="F72" s="38"/>
      <c r="G72" s="132"/>
      <c r="H72" s="132"/>
      <c r="I72" s="132"/>
      <c r="J72" s="228" t="s">
        <v>34</v>
      </c>
      <c r="K72" s="228"/>
      <c r="L72" s="39"/>
      <c r="M72" s="39"/>
    </row>
    <row r="73" spans="1:13" s="9" customFormat="1">
      <c r="A73" s="35"/>
      <c r="B73" s="40"/>
      <c r="C73" s="40"/>
      <c r="D73" s="35"/>
      <c r="E73" s="38"/>
      <c r="F73" s="38"/>
      <c r="G73" s="207" t="s">
        <v>35</v>
      </c>
      <c r="H73" s="207"/>
      <c r="I73" s="207"/>
      <c r="J73" s="39"/>
      <c r="K73" s="39"/>
      <c r="L73" s="39"/>
      <c r="M73" s="39"/>
    </row>
    <row r="74" spans="1:13" s="9" customFormat="1">
      <c r="A74" s="35"/>
      <c r="B74" s="40"/>
      <c r="C74" s="40"/>
      <c r="D74" s="35"/>
      <c r="E74" s="38"/>
      <c r="F74" s="38"/>
      <c r="G74" s="207"/>
      <c r="H74" s="207"/>
      <c r="I74" s="207"/>
      <c r="J74" s="39"/>
      <c r="K74" s="39"/>
      <c r="L74" s="39"/>
      <c r="M74" s="39"/>
    </row>
    <row r="75" spans="1:13" s="9" customFormat="1" ht="20.25" customHeight="1">
      <c r="A75" s="35"/>
      <c r="B75" s="40"/>
      <c r="C75" s="40"/>
      <c r="D75" s="35"/>
      <c r="E75" s="38"/>
      <c r="F75" s="38"/>
      <c r="G75" s="207"/>
      <c r="H75" s="207"/>
      <c r="I75" s="207"/>
      <c r="J75" s="39"/>
      <c r="K75" s="39"/>
      <c r="L75" s="39"/>
      <c r="M75" s="39"/>
    </row>
    <row r="76" spans="1:13" s="9" customFormat="1" ht="21.75" customHeight="1">
      <c r="A76" s="35"/>
      <c r="B76" s="41"/>
      <c r="C76" s="41"/>
      <c r="D76" s="35"/>
      <c r="E76" s="38"/>
      <c r="F76" s="38"/>
      <c r="G76" s="207"/>
      <c r="H76" s="207"/>
      <c r="I76" s="207"/>
      <c r="J76" s="39"/>
      <c r="K76" s="39"/>
      <c r="L76" s="39"/>
      <c r="M76" s="39"/>
    </row>
    <row r="77" spans="1:13" ht="31.5" customHeight="1">
      <c r="A77" s="42"/>
      <c r="B77" s="130" t="s">
        <v>33</v>
      </c>
      <c r="C77" s="130"/>
      <c r="D77" s="43"/>
      <c r="E77" s="44"/>
      <c r="F77" s="44"/>
      <c r="G77" s="207"/>
      <c r="H77" s="207"/>
      <c r="I77" s="207"/>
      <c r="J77" s="131" t="s">
        <v>36</v>
      </c>
      <c r="K77" s="131"/>
      <c r="L77" s="34"/>
      <c r="M77" s="45"/>
    </row>
    <row r="78" spans="1:13">
      <c r="A78" s="42"/>
      <c r="B78" s="46"/>
      <c r="C78" s="46"/>
      <c r="D78" s="43"/>
      <c r="E78" s="44"/>
      <c r="F78" s="44"/>
      <c r="G78" s="236"/>
      <c r="H78" s="236"/>
      <c r="I78" s="45"/>
      <c r="J78" s="45"/>
      <c r="K78" s="45"/>
      <c r="L78" s="34"/>
      <c r="M78" s="45"/>
    </row>
    <row r="79" spans="1:13">
      <c r="B79" s="6"/>
      <c r="C79" s="6"/>
      <c r="G79" s="5"/>
    </row>
  </sheetData>
  <mergeCells count="187">
    <mergeCell ref="G63:G65"/>
    <mergeCell ref="H63:H65"/>
    <mergeCell ref="I63:I65"/>
    <mergeCell ref="J63:J65"/>
    <mergeCell ref="K63:K65"/>
    <mergeCell ref="M63:M65"/>
    <mergeCell ref="B62:C62"/>
    <mergeCell ref="B53:C53"/>
    <mergeCell ref="B25:C25"/>
    <mergeCell ref="B26:C26"/>
    <mergeCell ref="B27:C27"/>
    <mergeCell ref="B29:C29"/>
    <mergeCell ref="B30:C30"/>
    <mergeCell ref="B31:C31"/>
    <mergeCell ref="B33:C33"/>
    <mergeCell ref="L52:L53"/>
    <mergeCell ref="H24:H35"/>
    <mergeCell ref="E36:E40"/>
    <mergeCell ref="H36:H40"/>
    <mergeCell ref="I36:I40"/>
    <mergeCell ref="B36:D36"/>
    <mergeCell ref="B41:D41"/>
    <mergeCell ref="G45:G47"/>
    <mergeCell ref="H45:H47"/>
    <mergeCell ref="B20:D20"/>
    <mergeCell ref="E63:E65"/>
    <mergeCell ref="K61:K62"/>
    <mergeCell ref="K41:K42"/>
    <mergeCell ref="M41:M42"/>
    <mergeCell ref="K24:K35"/>
    <mergeCell ref="L12:L15"/>
    <mergeCell ref="I45:I47"/>
    <mergeCell ref="J45:J47"/>
    <mergeCell ref="K45:K47"/>
    <mergeCell ref="M45:M47"/>
    <mergeCell ref="L50:L51"/>
    <mergeCell ref="M12:M15"/>
    <mergeCell ref="M16:M17"/>
    <mergeCell ref="M18:M19"/>
    <mergeCell ref="J55:J60"/>
    <mergeCell ref="K55:K60"/>
    <mergeCell ref="M55:M60"/>
    <mergeCell ref="I41:I42"/>
    <mergeCell ref="J41:J42"/>
    <mergeCell ref="J24:J35"/>
    <mergeCell ref="I24:I35"/>
    <mergeCell ref="K43:K44"/>
    <mergeCell ref="M43:M44"/>
    <mergeCell ref="G2:J2"/>
    <mergeCell ref="B71:D72"/>
    <mergeCell ref="A68:D68"/>
    <mergeCell ref="B52:D52"/>
    <mergeCell ref="A52:A53"/>
    <mergeCell ref="B67:D67"/>
    <mergeCell ref="J52:J53"/>
    <mergeCell ref="E52:E53"/>
    <mergeCell ref="E50:E51"/>
    <mergeCell ref="F50:F51"/>
    <mergeCell ref="G43:G44"/>
    <mergeCell ref="J50:J51"/>
    <mergeCell ref="J48:J49"/>
    <mergeCell ref="I52:I53"/>
    <mergeCell ref="E18:E19"/>
    <mergeCell ref="E12:E15"/>
    <mergeCell ref="A12:A15"/>
    <mergeCell ref="G12:G15"/>
    <mergeCell ref="I43:I44"/>
    <mergeCell ref="G18:G19"/>
    <mergeCell ref="B49:C49"/>
    <mergeCell ref="I61:I62"/>
    <mergeCell ref="G41:G42"/>
    <mergeCell ref="H41:H42"/>
    <mergeCell ref="B11:M11"/>
    <mergeCell ref="B24:D24"/>
    <mergeCell ref="G78:H78"/>
    <mergeCell ref="K52:K53"/>
    <mergeCell ref="E48:E49"/>
    <mergeCell ref="I70:M70"/>
    <mergeCell ref="G71:H71"/>
    <mergeCell ref="E20:E23"/>
    <mergeCell ref="F20:F23"/>
    <mergeCell ref="L20:L23"/>
    <mergeCell ref="E43:E44"/>
    <mergeCell ref="L41:L42"/>
    <mergeCell ref="L36:L37"/>
    <mergeCell ref="L48:L49"/>
    <mergeCell ref="M52:M53"/>
    <mergeCell ref="K48:K49"/>
    <mergeCell ref="K50:K51"/>
    <mergeCell ref="H20:H23"/>
    <mergeCell ref="I20:I23"/>
    <mergeCell ref="J20:J23"/>
    <mergeCell ref="K36:K40"/>
    <mergeCell ref="M20:M23"/>
    <mergeCell ref="H43:H44"/>
    <mergeCell ref="E45:E47"/>
    <mergeCell ref="G73:I77"/>
    <mergeCell ref="F52:F53"/>
    <mergeCell ref="G70:H70"/>
    <mergeCell ref="G52:G53"/>
    <mergeCell ref="H52:H53"/>
    <mergeCell ref="J43:J44"/>
    <mergeCell ref="J61:J62"/>
    <mergeCell ref="A54:M54"/>
    <mergeCell ref="B55:D57"/>
    <mergeCell ref="H48:H49"/>
    <mergeCell ref="H50:H51"/>
    <mergeCell ref="B45:D45"/>
    <mergeCell ref="M48:M49"/>
    <mergeCell ref="M50:M51"/>
    <mergeCell ref="B61:D61"/>
    <mergeCell ref="J72:K72"/>
    <mergeCell ref="A43:A44"/>
    <mergeCell ref="A48:A49"/>
    <mergeCell ref="A63:A64"/>
    <mergeCell ref="B66:D66"/>
    <mergeCell ref="A61:A62"/>
    <mergeCell ref="B48:D48"/>
    <mergeCell ref="B43:D43"/>
    <mergeCell ref="B50:D50"/>
    <mergeCell ref="A18:A19"/>
    <mergeCell ref="J12:J15"/>
    <mergeCell ref="K18:K19"/>
    <mergeCell ref="H16:H17"/>
    <mergeCell ref="I16:I17"/>
    <mergeCell ref="J16:J17"/>
    <mergeCell ref="J18:J19"/>
    <mergeCell ref="I18:I19"/>
    <mergeCell ref="K12:K15"/>
    <mergeCell ref="K16:K17"/>
    <mergeCell ref="I12:I15"/>
    <mergeCell ref="H12:H15"/>
    <mergeCell ref="H18:H19"/>
    <mergeCell ref="E16:E17"/>
    <mergeCell ref="G16:G17"/>
    <mergeCell ref="D13:D15"/>
    <mergeCell ref="B17:C17"/>
    <mergeCell ref="E24:E35"/>
    <mergeCell ref="B34:C34"/>
    <mergeCell ref="B35:C35"/>
    <mergeCell ref="B37:C37"/>
    <mergeCell ref="B38:C38"/>
    <mergeCell ref="B42:C42"/>
    <mergeCell ref="B44:C44"/>
    <mergeCell ref="B46:C46"/>
    <mergeCell ref="B47:C47"/>
    <mergeCell ref="B28:C28"/>
    <mergeCell ref="B32:C32"/>
    <mergeCell ref="B39:C39"/>
    <mergeCell ref="B40:C40"/>
    <mergeCell ref="A41:A42"/>
    <mergeCell ref="A55:A58"/>
    <mergeCell ref="A50:A51"/>
    <mergeCell ref="G48:G49"/>
    <mergeCell ref="E55:E60"/>
    <mergeCell ref="G55:G60"/>
    <mergeCell ref="H55:H60"/>
    <mergeCell ref="I55:I60"/>
    <mergeCell ref="G50:G51"/>
    <mergeCell ref="I50:I51"/>
    <mergeCell ref="I48:I49"/>
    <mergeCell ref="E41:E42"/>
    <mergeCell ref="D58:D60"/>
    <mergeCell ref="G1:M1"/>
    <mergeCell ref="B77:C77"/>
    <mergeCell ref="J77:K77"/>
    <mergeCell ref="G72:I72"/>
    <mergeCell ref="G61:G62"/>
    <mergeCell ref="H61:H62"/>
    <mergeCell ref="M61:M62"/>
    <mergeCell ref="B63:D63"/>
    <mergeCell ref="J36:J40"/>
    <mergeCell ref="B3:C3"/>
    <mergeCell ref="B4:C4"/>
    <mergeCell ref="B12:D12"/>
    <mergeCell ref="B16:D16"/>
    <mergeCell ref="B18:D18"/>
    <mergeCell ref="L16:L17"/>
    <mergeCell ref="L18:L19"/>
    <mergeCell ref="G20:G23"/>
    <mergeCell ref="E61:E62"/>
    <mergeCell ref="A6:K6"/>
    <mergeCell ref="A20:A23"/>
    <mergeCell ref="G10:H10"/>
    <mergeCell ref="A16:A17"/>
    <mergeCell ref="F18:F19"/>
    <mergeCell ref="A45:A46"/>
  </mergeCells>
  <phoneticPr fontId="2" type="noConversion"/>
  <printOptions horizontalCentered="1"/>
  <pageMargins left="0" right="0" top="0" bottom="0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2</vt:i4>
      </vt:variant>
    </vt:vector>
  </HeadingPairs>
  <TitlesOfParts>
    <vt:vector size="7" baseType="lpstr">
      <vt:lpstr>Arkusz1</vt:lpstr>
      <vt:lpstr>Arkusz2</vt:lpstr>
      <vt:lpstr>Arkusz3</vt:lpstr>
      <vt:lpstr>Arkusz4</vt:lpstr>
      <vt:lpstr>Arkusz5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laptop6</dc:creator>
  <cp:lastModifiedBy> Województwa Zachodniopomorskiego</cp:lastModifiedBy>
  <cp:lastPrinted>2014-11-06T14:17:26Z</cp:lastPrinted>
  <dcterms:created xsi:type="dcterms:W3CDTF">2008-10-17T08:29:08Z</dcterms:created>
  <dcterms:modified xsi:type="dcterms:W3CDTF">2014-11-06T14:20:06Z</dcterms:modified>
</cp:coreProperties>
</file>